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minikovic\Documents\"/>
    </mc:Choice>
  </mc:AlternateContent>
  <xr:revisionPtr revIDLastSave="0" documentId="13_ncr:1_{678A1579-EE19-45E0-8F35-7EB4E5E2A5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za i dodijeljena sredstva" sheetId="8" r:id="rId1"/>
  </sheets>
  <definedNames>
    <definedName name="_xlnm.Print_Titles" localSheetId="0">'Analiza i dodijeljena sredstva'!$4:$4</definedName>
    <definedName name="_xlnm.Print_Area" localSheetId="0">'Analiza i dodijeljena sredstva'!$A$1:$AE$59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8" l="1"/>
  <c r="G54" i="8"/>
  <c r="AE54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" i="8"/>
  <c r="Z52" i="8" l="1"/>
  <c r="V52" i="8"/>
  <c r="S52" i="8"/>
  <c r="O52" i="8"/>
  <c r="Z51" i="8"/>
  <c r="V51" i="8"/>
  <c r="S51" i="8"/>
  <c r="O51" i="8"/>
  <c r="Z50" i="8"/>
  <c r="V50" i="8"/>
  <c r="S50" i="8"/>
  <c r="O50" i="8"/>
  <c r="Z49" i="8"/>
  <c r="V49" i="8"/>
  <c r="S49" i="8"/>
  <c r="O49" i="8"/>
  <c r="Z48" i="8"/>
  <c r="V48" i="8"/>
  <c r="S48" i="8"/>
  <c r="O48" i="8"/>
  <c r="Z47" i="8"/>
  <c r="V47" i="8"/>
  <c r="S47" i="8"/>
  <c r="O47" i="8"/>
  <c r="Z46" i="8"/>
  <c r="V46" i="8"/>
  <c r="S46" i="8"/>
  <c r="O46" i="8"/>
  <c r="Z45" i="8"/>
  <c r="V45" i="8"/>
  <c r="S45" i="8"/>
  <c r="O45" i="8"/>
  <c r="Z44" i="8"/>
  <c r="V44" i="8"/>
  <c r="S44" i="8"/>
  <c r="O44" i="8"/>
  <c r="Z43" i="8"/>
  <c r="V43" i="8"/>
  <c r="S43" i="8"/>
  <c r="O43" i="8"/>
  <c r="Z42" i="8"/>
  <c r="V42" i="8"/>
  <c r="S42" i="8"/>
  <c r="O42" i="8"/>
  <c r="Z41" i="8"/>
  <c r="V41" i="8"/>
  <c r="S41" i="8"/>
  <c r="O41" i="8"/>
  <c r="Z40" i="8"/>
  <c r="V40" i="8"/>
  <c r="S40" i="8"/>
  <c r="O40" i="8"/>
  <c r="Z39" i="8"/>
  <c r="V39" i="8"/>
  <c r="S39" i="8"/>
  <c r="O39" i="8"/>
  <c r="Z38" i="8"/>
  <c r="V38" i="8"/>
  <c r="S38" i="8"/>
  <c r="O38" i="8"/>
  <c r="Z37" i="8"/>
  <c r="V37" i="8"/>
  <c r="S37" i="8"/>
  <c r="O37" i="8"/>
  <c r="Z36" i="8"/>
  <c r="V36" i="8"/>
  <c r="S36" i="8"/>
  <c r="O36" i="8"/>
  <c r="Z35" i="8"/>
  <c r="V35" i="8"/>
  <c r="S35" i="8"/>
  <c r="O35" i="8"/>
  <c r="Z34" i="8"/>
  <c r="V34" i="8"/>
  <c r="S34" i="8"/>
  <c r="O34" i="8"/>
  <c r="Z33" i="8"/>
  <c r="V33" i="8"/>
  <c r="S33" i="8"/>
  <c r="O33" i="8"/>
  <c r="Z32" i="8"/>
  <c r="V32" i="8"/>
  <c r="S32" i="8"/>
  <c r="O32" i="8"/>
  <c r="Z31" i="8"/>
  <c r="V31" i="8"/>
  <c r="S31" i="8"/>
  <c r="O31" i="8"/>
  <c r="Z30" i="8"/>
  <c r="V30" i="8"/>
  <c r="S30" i="8"/>
  <c r="O30" i="8"/>
  <c r="Z29" i="8"/>
  <c r="V29" i="8"/>
  <c r="S29" i="8"/>
  <c r="O29" i="8"/>
  <c r="Z28" i="8"/>
  <c r="V28" i="8"/>
  <c r="S28" i="8"/>
  <c r="O28" i="8"/>
  <c r="Z27" i="8"/>
  <c r="V27" i="8"/>
  <c r="S27" i="8"/>
  <c r="O27" i="8"/>
  <c r="Z26" i="8"/>
  <c r="V26" i="8"/>
  <c r="S26" i="8"/>
  <c r="O26" i="8"/>
  <c r="Z25" i="8"/>
  <c r="V25" i="8"/>
  <c r="S25" i="8"/>
  <c r="O25" i="8"/>
  <c r="Z24" i="8"/>
  <c r="V24" i="8"/>
  <c r="S24" i="8"/>
  <c r="O24" i="8"/>
  <c r="Z23" i="8"/>
  <c r="V23" i="8"/>
  <c r="S23" i="8"/>
  <c r="O23" i="8"/>
  <c r="Z22" i="8"/>
  <c r="V22" i="8"/>
  <c r="S22" i="8"/>
  <c r="O22" i="8"/>
  <c r="Z21" i="8"/>
  <c r="V21" i="8"/>
  <c r="S21" i="8"/>
  <c r="O21" i="8"/>
  <c r="Z20" i="8"/>
  <c r="V20" i="8"/>
  <c r="S20" i="8"/>
  <c r="O20" i="8"/>
  <c r="Z19" i="8"/>
  <c r="V19" i="8"/>
  <c r="S19" i="8"/>
  <c r="O19" i="8"/>
  <c r="Z18" i="8"/>
  <c r="V18" i="8"/>
  <c r="S18" i="8"/>
  <c r="O18" i="8"/>
  <c r="Z17" i="8"/>
  <c r="V17" i="8"/>
  <c r="S17" i="8"/>
  <c r="O17" i="8"/>
  <c r="Z16" i="8"/>
  <c r="V16" i="8"/>
  <c r="S16" i="8"/>
  <c r="O16" i="8"/>
  <c r="Z15" i="8"/>
  <c r="V15" i="8"/>
  <c r="S15" i="8"/>
  <c r="O15" i="8"/>
  <c r="Z14" i="8"/>
  <c r="V14" i="8"/>
  <c r="S14" i="8"/>
  <c r="O14" i="8"/>
  <c r="Z13" i="8"/>
  <c r="V13" i="8"/>
  <c r="S13" i="8"/>
  <c r="O13" i="8"/>
  <c r="Z12" i="8"/>
  <c r="V12" i="8"/>
  <c r="S12" i="8"/>
  <c r="O12" i="8"/>
  <c r="Z11" i="8"/>
  <c r="V11" i="8"/>
  <c r="S11" i="8"/>
  <c r="O11" i="8"/>
  <c r="Z10" i="8"/>
  <c r="V10" i="8"/>
  <c r="S10" i="8"/>
  <c r="O10" i="8"/>
  <c r="Z9" i="8"/>
  <c r="V9" i="8"/>
  <c r="S9" i="8"/>
  <c r="O9" i="8"/>
  <c r="Z8" i="8"/>
  <c r="V8" i="8"/>
  <c r="S8" i="8"/>
  <c r="O8" i="8"/>
  <c r="Z7" i="8"/>
  <c r="V7" i="8"/>
  <c r="S7" i="8"/>
  <c r="O7" i="8"/>
  <c r="Z6" i="8"/>
  <c r="V6" i="8"/>
  <c r="S6" i="8"/>
  <c r="O6" i="8"/>
  <c r="Z5" i="8"/>
  <c r="V5" i="8"/>
  <c r="S5" i="8"/>
  <c r="O5" i="8"/>
  <c r="AA23" i="8" l="1"/>
  <c r="AA28" i="8"/>
  <c r="AA24" i="8"/>
  <c r="AA41" i="8"/>
  <c r="AA49" i="8"/>
  <c r="AA26" i="8"/>
  <c r="AA11" i="8"/>
  <c r="AA12" i="8"/>
  <c r="AA32" i="8"/>
  <c r="AA46" i="8"/>
  <c r="AA14" i="8"/>
  <c r="AA29" i="8"/>
  <c r="AA51" i="8"/>
  <c r="AA34" i="8"/>
  <c r="AA42" i="8"/>
  <c r="AA16" i="8"/>
  <c r="AA22" i="8"/>
  <c r="AA52" i="8"/>
  <c r="AA9" i="8"/>
  <c r="AA17" i="8"/>
  <c r="AA37" i="8"/>
  <c r="AA39" i="8"/>
  <c r="AA40" i="8"/>
  <c r="AA7" i="8"/>
  <c r="AA38" i="8"/>
  <c r="AA6" i="8"/>
  <c r="AA20" i="8"/>
  <c r="AA21" i="8"/>
  <c r="AA45" i="8"/>
  <c r="AA27" i="8"/>
  <c r="AA31" i="8"/>
  <c r="AA13" i="8"/>
  <c r="AA5" i="8"/>
  <c r="AA19" i="8"/>
  <c r="AA30" i="8"/>
  <c r="AA47" i="8"/>
  <c r="AA48" i="8"/>
  <c r="AA8" i="8"/>
  <c r="AA25" i="8"/>
  <c r="AA33" i="8"/>
  <c r="AA36" i="8"/>
  <c r="AA10" i="8"/>
  <c r="AA15" i="8"/>
  <c r="AA18" i="8"/>
  <c r="AA35" i="8"/>
  <c r="AA43" i="8"/>
  <c r="AA44" i="8"/>
  <c r="AA5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tc={9C5DB13B-5762-4B2D-9158-A08EFB54C95B}</author>
  </authors>
  <commentList>
    <comment ref="K4" authorId="0" shapeId="0" xr:uid="{00000000-0006-0000-0000-000001000000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Podaci iz Registra neprofitnih organizacija</t>
      </text>
    </comment>
  </commentList>
</comments>
</file>

<file path=xl/sharedStrings.xml><?xml version="1.0" encoding="utf-8"?>
<sst xmlns="http://schemas.openxmlformats.org/spreadsheetml/2006/main" count="128" uniqueCount="128">
  <si>
    <t>Ogranak MH u</t>
  </si>
  <si>
    <t>Naziv programa za koji se traže sredstva</t>
  </si>
  <si>
    <t>Ukupna vrijednost programa</t>
  </si>
  <si>
    <t>Iznos potpore koji se traži od Središnjice MH</t>
  </si>
  <si>
    <t>Bizovcu</t>
  </si>
  <si>
    <t>Čitluku</t>
  </si>
  <si>
    <r>
      <t xml:space="preserve">Izdavanje šestog broja časopisa/godišnjaka </t>
    </r>
    <r>
      <rPr>
        <i/>
        <sz val="11"/>
        <color theme="1"/>
        <rFont val="Calibri"/>
        <family val="2"/>
        <charset val="238"/>
        <scheme val="minor"/>
      </rPr>
      <t>Drniški libar</t>
    </r>
  </si>
  <si>
    <t>Drnišu</t>
  </si>
  <si>
    <t>Izdavanje knjige o etnografskom radu Tome Jalžabetića</t>
  </si>
  <si>
    <t>Đurđevcu</t>
  </si>
  <si>
    <t>Feričancima</t>
  </si>
  <si>
    <t>Jastrebarskom</t>
  </si>
  <si>
    <t>Koprivnici</t>
  </si>
  <si>
    <t>Izložba slika mag. likovne umjetnosti Ivane Barišić</t>
  </si>
  <si>
    <t>Kupresu</t>
  </si>
  <si>
    <r>
      <t xml:space="preserve">Manifestacija </t>
    </r>
    <r>
      <rPr>
        <i/>
        <sz val="11"/>
        <color theme="1"/>
        <rFont val="Calibri"/>
        <family val="2"/>
        <charset val="238"/>
        <scheme val="minor"/>
      </rPr>
      <t>Božić u Matici – Radujte se, narodi…</t>
    </r>
  </si>
  <si>
    <t>Mostaru</t>
  </si>
  <si>
    <t>Petrinji</t>
  </si>
  <si>
    <t>Splitu</t>
  </si>
  <si>
    <t>Subotici</t>
  </si>
  <si>
    <t>Svetoj Nedelji</t>
  </si>
  <si>
    <t>Likovne radionice za djecu</t>
  </si>
  <si>
    <t>Vitezu</t>
  </si>
  <si>
    <t>Otvorenje knjižnice i izložba fotografija</t>
  </si>
  <si>
    <t>Osijeku</t>
  </si>
  <si>
    <t>Sisku</t>
  </si>
  <si>
    <t>Vinkovcima</t>
  </si>
  <si>
    <t>Programi u 2022. godini</t>
  </si>
  <si>
    <t>Zaprešiću</t>
  </si>
  <si>
    <r>
      <t xml:space="preserve">Monografija u sjećanje na fra Nikolu Vukoju </t>
    </r>
    <r>
      <rPr>
        <i/>
        <sz val="11"/>
        <color theme="1"/>
        <rFont val="Calibri"/>
        <family val="2"/>
        <charset val="238"/>
        <scheme val="minor"/>
      </rPr>
      <t>Dobro jutro, dobri ljudi</t>
    </r>
  </si>
  <si>
    <t>Samoboru</t>
  </si>
  <si>
    <t>Čakovcu</t>
  </si>
  <si>
    <t>Nakladnička djelatnost Ogranka Matice hrvatske u Čakovcu u 2022. (9 knjiga)</t>
  </si>
  <si>
    <t>Posušju</t>
  </si>
  <si>
    <r>
      <t>ZBORNIK 3</t>
    </r>
    <r>
      <rPr>
        <i/>
        <sz val="11"/>
        <color theme="1"/>
        <rFont val="Calibri"/>
        <family val="2"/>
        <charset val="238"/>
        <scheme val="minor"/>
      </rPr>
      <t xml:space="preserve"> POSUŠJE I ZNAMENITI LJUDI OPĆINE POSUŠJE</t>
    </r>
  </si>
  <si>
    <t>Skradinu</t>
  </si>
  <si>
    <t>Karlovcu</t>
  </si>
  <si>
    <r>
      <t xml:space="preserve">Tisak knjige Ivice Lucijanića: </t>
    </r>
    <r>
      <rPr>
        <i/>
        <sz val="11"/>
        <color theme="1"/>
        <rFont val="Calibri"/>
        <family val="2"/>
        <charset val="238"/>
        <scheme val="minor"/>
      </rPr>
      <t>Iskre s ognjišta</t>
    </r>
  </si>
  <si>
    <t>Opatiji</t>
  </si>
  <si>
    <t>Donjem Miholjcu</t>
  </si>
  <si>
    <t>Kloštar Ivaniću</t>
  </si>
  <si>
    <t>Križevcima</t>
  </si>
  <si>
    <t xml:space="preserve">Kulturno-povijesne slike iz hrvatske medicine i ljekarništva Križevci
</t>
  </si>
  <si>
    <t>Kaštelima</t>
  </si>
  <si>
    <t>Podstrani</t>
  </si>
  <si>
    <t>Izdavanje knjiga i časopisa</t>
  </si>
  <si>
    <t>Blatu</t>
  </si>
  <si>
    <t>Gospiću</t>
  </si>
  <si>
    <t>Zadru</t>
  </si>
  <si>
    <t>Hvaru</t>
  </si>
  <si>
    <t>Slatini</t>
  </si>
  <si>
    <r>
      <t xml:space="preserve">Tisak </t>
    </r>
    <r>
      <rPr>
        <i/>
        <sz val="11"/>
        <color theme="1"/>
        <rFont val="Calibri"/>
        <family val="2"/>
        <charset val="238"/>
        <scheme val="minor"/>
      </rPr>
      <t>Valpovačkog godišnjaka</t>
    </r>
  </si>
  <si>
    <t>Valpovu</t>
  </si>
  <si>
    <t>Đakovu</t>
  </si>
  <si>
    <t>Županji</t>
  </si>
  <si>
    <t>Sarajevu</t>
  </si>
  <si>
    <t>Rovinju</t>
  </si>
  <si>
    <t>Orašju</t>
  </si>
  <si>
    <t>Velikoj Gorici</t>
  </si>
  <si>
    <t>Redovno godišnje izdavaštvo i Matičine čitaonice</t>
  </si>
  <si>
    <t>Požegi</t>
  </si>
  <si>
    <r>
      <t xml:space="preserve">Objavljivanje zbirke pripovijedaka Stjepana Tomaša </t>
    </r>
    <r>
      <rPr>
        <i/>
        <sz val="11"/>
        <color theme="1"/>
        <rFont val="Calibri"/>
        <family val="2"/>
        <charset val="238"/>
        <scheme val="minor"/>
      </rPr>
      <t>Sveti bunar</t>
    </r>
  </si>
  <si>
    <r>
      <t xml:space="preserve">XXIV. Kulturna manifestacija </t>
    </r>
    <r>
      <rPr>
        <i/>
        <sz val="11"/>
        <color theme="1"/>
        <rFont val="Calibri"/>
        <family val="2"/>
        <charset val="238"/>
        <scheme val="minor"/>
      </rPr>
      <t>Dani Matice hrvatske u Brotnju</t>
    </r>
  </si>
  <si>
    <r>
      <rPr>
        <i/>
        <sz val="11"/>
        <color theme="1"/>
        <rFont val="Calibri"/>
        <family val="2"/>
        <charset val="238"/>
        <scheme val="minor"/>
      </rPr>
      <t>Dani Isidora Kršnjavog</t>
    </r>
    <r>
      <rPr>
        <sz val="11"/>
        <color theme="1"/>
        <rFont val="Calibri"/>
        <family val="2"/>
        <charset val="238"/>
        <scheme val="minor"/>
      </rPr>
      <t xml:space="preserve"> - izdavanje zbornika radova </t>
    </r>
  </si>
  <si>
    <r>
      <t xml:space="preserve">TV drame/ </t>
    </r>
    <r>
      <rPr>
        <i/>
        <sz val="11"/>
        <color theme="1"/>
        <rFont val="Calibri"/>
        <family val="2"/>
        <charset val="238"/>
        <scheme val="minor"/>
      </rPr>
      <t>Mejaši, Gruntovčani, Dirigenti i mužikaši</t>
    </r>
    <r>
      <rPr>
        <sz val="11"/>
        <color theme="1"/>
        <rFont val="Calibri"/>
        <family val="2"/>
        <charset val="238"/>
        <scheme val="minor"/>
      </rPr>
      <t>. Prva knjiga Sabranih djela Mladena Kerstnera, 1-5,Suizdavači: Ogranak MH u Koprivnici, Knjižnica Mladen Kerstner Ludbreg, Matica hrvatska</t>
    </r>
  </si>
  <si>
    <r>
      <rPr>
        <i/>
        <sz val="11"/>
        <color theme="1"/>
        <rFont val="Calibri"/>
        <family val="2"/>
        <charset val="238"/>
        <scheme val="minor"/>
      </rPr>
      <t>Objavljivanjem do očuvanja</t>
    </r>
    <r>
      <rPr>
        <sz val="11"/>
        <color theme="1"/>
        <rFont val="Calibri"/>
        <family val="2"/>
        <charset val="238"/>
        <scheme val="minor"/>
      </rPr>
      <t>: projekt objavljivanja šest knjiga autora zaprešićkog kraja</t>
    </r>
  </si>
  <si>
    <r>
      <t xml:space="preserve">Tiskanje knjige Stjepana Maroslavca </t>
    </r>
    <r>
      <rPr>
        <i/>
        <sz val="11"/>
        <color theme="1"/>
        <rFont val="Calibri"/>
        <family val="2"/>
        <charset val="238"/>
        <scheme val="minor"/>
      </rPr>
      <t>Donji Miholjac – njegovi stanovnici i njihov govor</t>
    </r>
  </si>
  <si>
    <t>Istraživanje kulturnog i povijesnog značaja kune u novčarstvu, gospodarstvu i javnom životu RH</t>
  </si>
  <si>
    <r>
      <t xml:space="preserve">Tiskanje pet knjiga Milana Hodžića i manifestacija </t>
    </r>
    <r>
      <rPr>
        <i/>
        <sz val="11"/>
        <color theme="1"/>
        <rFont val="Calibri"/>
        <family val="2"/>
        <charset val="238"/>
        <scheme val="minor"/>
      </rPr>
      <t>Đardin čitanja</t>
    </r>
  </si>
  <si>
    <r>
      <t xml:space="preserve">a) Predstavljanje knjige dr. Josipa Fajdića “Ličani u Slavoniji u prošlosti i sadašnjosti”
b) Predstavljanje časopisa Matice hrvatske – </t>
    </r>
    <r>
      <rPr>
        <i/>
        <sz val="11"/>
        <color theme="1"/>
        <rFont val="Calibri"/>
        <family val="2"/>
        <charset val="238"/>
        <scheme val="minor"/>
      </rPr>
      <t>Hrvatska revija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</si>
  <si>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 xml:space="preserve">Časopis za znanost i umjetnost </t>
    </r>
    <r>
      <rPr>
        <i/>
        <sz val="11"/>
        <color theme="1"/>
        <rFont val="Calibri"/>
        <family val="2"/>
        <charset val="238"/>
        <scheme val="minor"/>
      </rPr>
      <t>Hrvatska misao</t>
    </r>
  </si>
  <si>
    <r>
      <t xml:space="preserve">Tiskanje knjige </t>
    </r>
    <r>
      <rPr>
        <i/>
        <sz val="11"/>
        <color theme="1"/>
        <rFont val="Calibri"/>
        <family val="2"/>
        <charset val="238"/>
        <scheme val="minor"/>
      </rPr>
      <t xml:space="preserve">Glad i nestašica 1813. – 1825. u Rovinju  – društveni, klimatski i agrarni aspekti </t>
    </r>
    <r>
      <rPr>
        <sz val="11"/>
        <color theme="1"/>
        <rFont val="Calibri"/>
        <family val="2"/>
        <charset val="238"/>
        <scheme val="minor"/>
      </rPr>
      <t>autora Marka Jelenića</t>
    </r>
  </si>
  <si>
    <t xml:space="preserve">Večeri Matice hrvatske u Orašju - 180 godina Matice hrvatske
</t>
  </si>
  <si>
    <t xml:space="preserve">Svečana priredba obilježavanja 180. obljetnice djelovanja Matice hrvatske
</t>
  </si>
  <si>
    <r>
      <t xml:space="preserve">Zbornik kriminalističkih  priča </t>
    </r>
    <r>
      <rPr>
        <i/>
        <sz val="11"/>
        <color theme="1"/>
        <rFont val="Calibri"/>
        <family val="2"/>
        <charset val="238"/>
        <scheme val="minor"/>
      </rPr>
      <t>Kristalna pepeljara</t>
    </r>
    <r>
      <rPr>
        <sz val="11"/>
        <color theme="1"/>
        <rFont val="Calibri"/>
        <family val="2"/>
        <charset val="238"/>
        <scheme val="minor"/>
      </rPr>
      <t>, tisak</t>
    </r>
  </si>
  <si>
    <t>Virovitici</t>
  </si>
  <si>
    <t>Rijeci</t>
  </si>
  <si>
    <t>Dubrovniku</t>
  </si>
  <si>
    <t>Metkoviću</t>
  </si>
  <si>
    <r>
      <t xml:space="preserve">Tisak triju knjiga: Zorica Varga, </t>
    </r>
    <r>
      <rPr>
        <i/>
        <sz val="11"/>
        <color theme="1"/>
        <rFont val="Calibri"/>
        <family val="2"/>
        <charset val="238"/>
        <scheme val="minor"/>
      </rPr>
      <t>Pola stoljeća Matice hrvatske u Slatini</t>
    </r>
    <r>
      <rPr>
        <sz val="11"/>
        <color theme="1"/>
        <rFont val="Calibri"/>
        <family val="2"/>
        <charset val="238"/>
        <scheme val="minor"/>
      </rPr>
      <t xml:space="preserve">
Dragica Šuvak, </t>
    </r>
    <r>
      <rPr>
        <i/>
        <sz val="11"/>
        <color theme="1"/>
        <rFont val="Calibri"/>
        <family val="2"/>
        <charset val="238"/>
        <scheme val="minor"/>
      </rPr>
      <t xml:space="preserve">Slatina u riječi i slici; </t>
    </r>
    <r>
      <rPr>
        <sz val="11"/>
        <color theme="1"/>
        <rFont val="Calibri"/>
        <family val="2"/>
        <charset val="238"/>
        <scheme val="minor"/>
      </rPr>
      <t xml:space="preserve">Zorica Varga, </t>
    </r>
    <r>
      <rPr>
        <i/>
        <sz val="11"/>
        <color theme="1"/>
        <rFont val="Calibri"/>
        <family val="2"/>
        <charset val="238"/>
        <scheme val="minor"/>
      </rPr>
      <t>Mirko Jirsak i Slatina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</si>
  <si>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Sinju</t>
  </si>
  <si>
    <r>
      <t xml:space="preserve">Redovna djelatnost – izdavanje  glasila </t>
    </r>
    <r>
      <rPr>
        <i/>
        <sz val="11"/>
        <color theme="1"/>
        <rFont val="Calibri"/>
        <family val="2"/>
        <charset val="238"/>
        <scheme val="minor"/>
      </rPr>
      <t>Cetinska vrila</t>
    </r>
    <r>
      <rPr>
        <sz val="11"/>
        <color theme="1"/>
        <rFont val="Calibri"/>
        <family val="2"/>
        <charset val="238"/>
        <scheme val="minor"/>
      </rPr>
      <t xml:space="preserve"> i  knjiga, organiziranje predavanja, promocije knjiga, koncerti klasične glazbe, svečane akademije, izložbe.    
</t>
    </r>
  </si>
  <si>
    <r>
      <t>Kulturna manifestacija</t>
    </r>
    <r>
      <rPr>
        <i/>
        <sz val="11"/>
        <color theme="1"/>
        <rFont val="Calibri"/>
        <family val="2"/>
        <charset val="238"/>
        <scheme val="minor"/>
      </rPr>
      <t xml:space="preserve"> Stolačko kulturno proljeće 2022.</t>
    </r>
  </si>
  <si>
    <r>
      <t xml:space="preserve">Izdavanje 12 brojeva časopisa </t>
    </r>
    <r>
      <rPr>
        <i/>
        <sz val="11"/>
        <color theme="1"/>
        <rFont val="Calibri"/>
        <family val="2"/>
        <charset val="238"/>
        <scheme val="minor"/>
      </rPr>
      <t xml:space="preserve">Klasje naših ravni </t>
    </r>
    <r>
      <rPr>
        <sz val="11"/>
        <color theme="1"/>
        <rFont val="Calibri"/>
        <family val="2"/>
        <charset val="238"/>
        <scheme val="minor"/>
      </rPr>
      <t>u tri sveska</t>
    </r>
  </si>
  <si>
    <t xml:space="preserve">A.4. Dostavljeno godišnje izvješće Središnjici za 2021. </t>
  </si>
  <si>
    <t>A.6. Aktivnosti i/ili izdanja u 2021. godini ²</t>
  </si>
  <si>
    <t>A. Ukupan broj bodova (maksimalni broj bodova 30)</t>
  </si>
  <si>
    <t>B.2. Jesu li ciljevi prijedloga jasno definirani i realno dostižni</t>
  </si>
  <si>
    <t>B.3. Koliko je predloženi program jasno definirao korisnike (broj, spol, dob i sl.)</t>
  </si>
  <si>
    <t>B. Ukupan broj bodova (maksimalni broj bodova 27)</t>
  </si>
  <si>
    <t>C.1. Jesu li troškovi realni u odnosu na očekivane rezultate programa</t>
  </si>
  <si>
    <t xml:space="preserve"> C.2. Troškovnik prikazuje ukupne troškove programa, koji su detaljno razrađeni po  vrstama troškova i izvorima sredstava</t>
  </si>
  <si>
    <t>C. Ukupan broj bodova (maksimalni broj bodova 6)</t>
  </si>
  <si>
    <t>D.2. Prijavitelj je već surađivao sa Središnjicom na programu koji je uspješno realiziran i izvršene su sve obaveze ⁴</t>
  </si>
  <si>
    <t>D.3. Relevantnost programa unutar lokalne zajednice ili na nacionalnoj razini ⁵</t>
  </si>
  <si>
    <t>D. Ukupan broj bodova (maksimalni broj bodova 9)</t>
  </si>
  <si>
    <t>POSTOTAK</t>
  </si>
  <si>
    <t>IZNOS</t>
  </si>
  <si>
    <r>
      <t>Tisak knjige</t>
    </r>
    <r>
      <rPr>
        <i/>
        <sz val="11"/>
        <color theme="1"/>
        <rFont val="Calibri"/>
        <family val="2"/>
        <charset val="238"/>
        <scheme val="minor"/>
      </rPr>
      <t xml:space="preserve"> ŽUPA BLATO U VIZITACIJAMA PAPINSKIH VIZITATORA I KORČULANSKIH BISKUPA 1560.-1830.</t>
    </r>
    <r>
      <rPr>
        <sz val="11"/>
        <color theme="1"/>
        <rFont val="Calibri"/>
        <family val="2"/>
        <charset val="238"/>
        <scheme val="minor"/>
      </rPr>
      <t>, don Božo Baničević</t>
    </r>
  </si>
  <si>
    <t>UKUPNO (A+B+C+D)</t>
  </si>
  <si>
    <t>A.1. Uredna registracija</t>
  </si>
  <si>
    <t>A.2. Redovno održavanje  skupština</t>
  </si>
  <si>
    <t xml:space="preserve">A.3. Predano financijsko izvješće Min. finacija </t>
  </si>
  <si>
    <t xml:space="preserve">A.5. Postotak članova koji plaćaju članarinu </t>
  </si>
  <si>
    <t>B.1. Relevantnost  u odnosu na ciljeve i područja djelovanja MH</t>
  </si>
  <si>
    <t>D.1. Ponuđeni prijedlog podržan je od strane lokalne/regionalne vlasti, državnog proračuna i fonodva EU ³</t>
  </si>
  <si>
    <r>
      <t xml:space="preserve">Izdavanje monografije </t>
    </r>
    <r>
      <rPr>
        <i/>
        <sz val="11"/>
        <color theme="1"/>
        <rFont val="Calibri"/>
        <family val="2"/>
        <charset val="238"/>
        <scheme val="minor"/>
      </rPr>
      <t>Jaskanski kraj u slici i riječi</t>
    </r>
    <r>
      <rPr>
        <sz val="11"/>
        <color theme="1"/>
        <rFont val="Calibri"/>
        <family val="2"/>
        <charset val="238"/>
        <scheme val="minor"/>
      </rPr>
      <t xml:space="preserve"> Nine Škrabea i Zvonimira Kufrina </t>
    </r>
  </si>
  <si>
    <t>Stolcu</t>
  </si>
  <si>
    <t>1. PREDLOŽENI IZNOS</t>
  </si>
  <si>
    <t>KONAČNI IZNOS</t>
  </si>
  <si>
    <t>Red. br.</t>
  </si>
  <si>
    <t>Ukupno tri prijavljena programa: Dani Matice hrvatske u Osijeku 2022.; Festival književnosti Srednje Europe 2022.; likovne izložbe u 2022.</t>
  </si>
  <si>
    <r>
      <t xml:space="preserve">Ukupno tri prijavljena programa: časopis </t>
    </r>
    <r>
      <rPr>
        <i/>
        <sz val="11"/>
        <color theme="1"/>
        <rFont val="Calibri"/>
        <family val="2"/>
        <charset val="238"/>
        <scheme val="minor"/>
      </rPr>
      <t>Dometi; Veleučeni gospodine učitelju. Fran Kurelac i njegovo doba</t>
    </r>
    <r>
      <rPr>
        <sz val="11"/>
        <color theme="1"/>
        <rFont val="Calibri"/>
        <family val="2"/>
        <charset val="238"/>
        <scheme val="minor"/>
      </rPr>
      <t>, autora dr. sc. Maje Polić i Marka Urema;</t>
    </r>
    <r>
      <rPr>
        <i/>
        <sz val="11"/>
        <color theme="1"/>
        <rFont val="Calibri"/>
        <family val="2"/>
        <charset val="238"/>
        <scheme val="minor"/>
      </rPr>
      <t xml:space="preserve"> Rijeka, Matica, Zavičaj - Spomenica Ogranka Matice hrvatske u Rijeci 1842. - 1953. – 2023.  Sedamdeseta obljetnica osnutka ogranka</t>
    </r>
  </si>
  <si>
    <r>
      <t xml:space="preserve">Ukupno dva prijavljena programa: likovna kolonija hrvatskih branitelja; izdavanje časopisa </t>
    </r>
    <r>
      <rPr>
        <i/>
        <sz val="11"/>
        <color theme="1"/>
        <rFont val="Calibri"/>
        <family val="2"/>
        <charset val="238"/>
        <scheme val="minor"/>
      </rPr>
      <t xml:space="preserve">Hrvatska obzorja </t>
    </r>
  </si>
  <si>
    <t>Br. prijavljenih programa</t>
  </si>
  <si>
    <t xml:space="preserve">                      </t>
  </si>
  <si>
    <r>
      <t xml:space="preserve">Monografija </t>
    </r>
    <r>
      <rPr>
        <i/>
        <sz val="11"/>
        <color theme="1"/>
        <rFont val="Calibri"/>
        <family val="2"/>
        <charset val="238"/>
        <scheme val="minor"/>
      </rPr>
      <t xml:space="preserve">Likovne umjetnosti u Gradu Hvaru </t>
    </r>
    <r>
      <rPr>
        <sz val="11"/>
        <color theme="1"/>
        <rFont val="Calibri"/>
        <family val="2"/>
        <charset val="238"/>
        <scheme val="minor"/>
      </rPr>
      <t>autora akademika Radoslava Tomića</t>
    </r>
  </si>
  <si>
    <r>
      <t xml:space="preserve">Ukupno četiri programa: knjige </t>
    </r>
    <r>
      <rPr>
        <i/>
        <sz val="11"/>
        <color theme="1"/>
        <rFont val="Calibri"/>
        <family val="2"/>
        <charset val="238"/>
        <scheme val="minor"/>
      </rPr>
      <t>Kiparica Mila Wod – život i djelo</t>
    </r>
    <r>
      <rPr>
        <sz val="11"/>
        <color theme="1"/>
        <rFont val="Calibri"/>
        <family val="2"/>
        <charset val="238"/>
        <scheme val="minor"/>
      </rPr>
      <t xml:space="preserve">, 
autorice dr. sc. Darije Alujević; </t>
    </r>
    <r>
      <rPr>
        <i/>
        <sz val="11"/>
        <color theme="1"/>
        <rFont val="Calibri"/>
        <family val="2"/>
        <charset val="238"/>
        <scheme val="minor"/>
      </rPr>
      <t>Ponovno nastajanje grada</t>
    </r>
    <r>
      <rPr>
        <sz val="11"/>
        <color theme="1"/>
        <rFont val="Calibri"/>
        <family val="2"/>
        <charset val="238"/>
        <scheme val="minor"/>
      </rPr>
      <t xml:space="preserve">, 
autora mr. sc. Domagoja Vukovića; </t>
    </r>
    <r>
      <rPr>
        <i/>
        <sz val="11"/>
        <color theme="1"/>
        <rFont val="Calibri"/>
        <family val="2"/>
        <charset val="238"/>
        <scheme val="minor"/>
      </rPr>
      <t>Vojna sila pobunjenih Srba na Banovini</t>
    </r>
    <r>
      <rPr>
        <sz val="11"/>
        <color theme="1"/>
        <rFont val="Calibri"/>
        <family val="2"/>
        <charset val="238"/>
        <scheme val="minor"/>
      </rPr>
      <t>autora dr. sc. Đure Škvorca; monografija</t>
    </r>
    <r>
      <rPr>
        <i/>
        <sz val="11"/>
        <color theme="1"/>
        <rFont val="Calibri"/>
        <family val="2"/>
        <charset val="238"/>
        <scheme val="minor"/>
      </rPr>
      <t xml:space="preserve"> Matica hrvatska u Petrinji</t>
    </r>
  </si>
  <si>
    <r>
      <t xml:space="preserve">Ukupno tri prijavljena programa: Tisak triju knjiga: Ana Lemić, </t>
    </r>
    <r>
      <rPr>
        <i/>
        <sz val="11"/>
        <rFont val="Calibri"/>
        <family val="2"/>
        <charset val="238"/>
        <scheme val="minor"/>
      </rPr>
      <t>Gospić i Matica hrvatska  1842. -  2022</t>
    </r>
    <r>
      <rPr>
        <sz val="11"/>
        <rFont val="Calibri"/>
        <family val="2"/>
        <charset val="238"/>
        <scheme val="minor"/>
      </rPr>
      <t xml:space="preserve">;  Ana Lemić, Jasminka Brala-Mudrovčić: </t>
    </r>
    <r>
      <rPr>
        <i/>
        <sz val="11"/>
        <rFont val="Calibri"/>
        <family val="2"/>
        <charset val="238"/>
        <scheme val="minor"/>
      </rPr>
      <t>Hrvatski pjesnici u glazbi (Lika i velebitsko primorje)</t>
    </r>
    <r>
      <rPr>
        <sz val="11"/>
        <rFont val="Calibri"/>
        <family val="2"/>
        <charset val="238"/>
        <scheme val="minor"/>
      </rPr>
      <t xml:space="preserve">; Joso Vrkljan, </t>
    </r>
    <r>
      <rPr>
        <i/>
        <sz val="11"/>
        <rFont val="Calibri"/>
        <family val="2"/>
        <charset val="238"/>
        <scheme val="minor"/>
      </rPr>
      <t>Obrtništvo Ličko-senjske županije</t>
    </r>
  </si>
  <si>
    <t xml:space="preserve">% potpore koja se traži </t>
  </si>
  <si>
    <r>
      <rPr>
        <i/>
        <sz val="11"/>
        <color theme="1"/>
        <rFont val="Calibri"/>
        <family val="2"/>
        <charset val="238"/>
        <scheme val="minor"/>
      </rPr>
      <t xml:space="preserve">Marčanska svitanja, </t>
    </r>
    <r>
      <rPr>
        <sz val="11"/>
        <color theme="1"/>
        <rFont val="Calibri"/>
        <family val="2"/>
        <charset val="238"/>
        <scheme val="minor"/>
      </rPr>
      <t>zbirka poezije četiriju pjesnika                                                                                                                                                                                                  likovna kolonija</t>
    </r>
  </si>
  <si>
    <r>
      <t xml:space="preserve">IZLOŽBA: JULIJA STAPIĆ I AUGUSTIN KUJUNDŽIĆ                                                                                                                                                                                              predstavljanje knjige Josipa Bratulića </t>
    </r>
    <r>
      <rPr>
        <i/>
        <sz val="11"/>
        <color theme="1"/>
        <rFont val="Calibri"/>
        <family val="2"/>
        <charset val="238"/>
        <scheme val="minor"/>
      </rPr>
      <t>Hrvatska glagoljica</t>
    </r>
  </si>
  <si>
    <r>
      <t xml:space="preserve">WALTER. F. OTTO,  </t>
    </r>
    <r>
      <rPr>
        <i/>
        <sz val="11"/>
        <color theme="1"/>
        <rFont val="Calibri"/>
        <family val="2"/>
        <charset val="238"/>
        <scheme val="minor"/>
      </rPr>
      <t xml:space="preserve">Die Musen und der göttliche Ursprung des Singens und Sagens </t>
    </r>
    <r>
      <rPr>
        <sz val="11"/>
        <color theme="1"/>
        <rFont val="Calibri"/>
        <family val="2"/>
        <charset val="238"/>
        <scheme val="minor"/>
      </rPr>
      <t xml:space="preserve">(Muze i božanski izvor pjevanja i kazivanja) ˗ prijevod s njemačkog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>RIJEČI,</t>
    </r>
    <r>
      <rPr>
        <sz val="11"/>
        <color theme="1"/>
        <rFont val="Calibri"/>
        <family val="2"/>
        <charset val="238"/>
        <scheme val="minor"/>
      </rPr>
      <t xml:space="preserve"> časopis za književnost, kulturu i znanost</t>
    </r>
  </si>
  <si>
    <r>
      <t xml:space="preserve">Monografija o Skradinu na engleskom jeziku: </t>
    </r>
    <r>
      <rPr>
        <i/>
        <sz val="11"/>
        <color theme="1"/>
        <rFont val="Calibri"/>
        <family val="2"/>
        <charset val="238"/>
        <scheme val="minor"/>
      </rPr>
      <t xml:space="preserve">Skradin od prapovijesti do novijega doba
</t>
    </r>
  </si>
  <si>
    <r>
      <t xml:space="preserve">Knjiga prof. dr. sc. Slavice Stojan </t>
    </r>
    <r>
      <rPr>
        <i/>
        <sz val="11"/>
        <color theme="1"/>
        <rFont val="Calibri"/>
        <family val="2"/>
        <charset val="238"/>
        <scheme val="minor"/>
      </rPr>
      <t>Ilustrirana povijest Dubrovnika</t>
    </r>
    <r>
      <rPr>
        <sz val="11"/>
        <color theme="1"/>
        <rFont val="Calibri"/>
        <family val="2"/>
        <charset val="238"/>
        <scheme val="minor"/>
      </rPr>
      <t xml:space="preserve">;                                                                                                                                                                            Knjiga profesora emeritusa dr. sc. Ivice Martinovića </t>
    </r>
    <r>
      <rPr>
        <i/>
        <sz val="11"/>
        <color theme="1"/>
        <rFont val="Calibri"/>
        <family val="2"/>
        <scheme val="minor"/>
      </rPr>
      <t>Hrvatski znanstvenik Ruđer Bošković, Dubrovčanin</t>
    </r>
    <r>
      <rPr>
        <sz val="11"/>
        <color theme="1"/>
        <rFont val="Calibri"/>
        <family val="2"/>
        <charset val="238"/>
        <scheme val="minor"/>
      </rPr>
      <t xml:space="preserve"> na engleskom jeziku                                             Radionica "Čitanje Osmana"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Četiri broja časopisa</t>
    </r>
    <r>
      <rPr>
        <i/>
        <sz val="11"/>
        <color theme="1"/>
        <rFont val="Calibri"/>
        <family val="2"/>
        <scheme val="minor"/>
      </rPr>
      <t xml:space="preserve"> Dubrovnik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Slikovnica o Bambinu</t>
    </r>
  </si>
  <si>
    <t>Redovna djelatnost Ogranka Matice hrvatske u Đakovu                                                                                                                                                                                      Izdavačka djelatnost                                                                                                                                                                                                                                                                           25. Đakovački susreti hrvatskih književnih kritičara</t>
  </si>
  <si>
    <t xml:space="preserve">Pregled odobrenih sredstva   temeljem Poziva za prijavu programa za dodjelu sredstava ograncima Matice hrvatske u 2022.  </t>
  </si>
  <si>
    <t>Znanstveni projekt: Zadarsko hrvatsko proljeće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</si>
</sst>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rgb="FF80808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9" fontId="1" fillId="0" borderId="1" xfId="0" applyNumberFormat="1" applyFont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" fontId="0" fillId="0" borderId="0" xfId="0" applyNumberFormat="1"/>
    <xf numFmtId="4" fontId="10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4" fontId="1" fillId="0" borderId="6" xfId="0" applyNumberFormat="1" applyFont="1" applyBorder="1"/>
    <xf numFmtId="9" fontId="1" fillId="0" borderId="6" xfId="1" applyFont="1" applyFill="1" applyBorder="1"/>
    <xf numFmtId="0" fontId="0" fillId="0" borderId="6" xfId="0" applyBorder="1"/>
    <xf numFmtId="0" fontId="1" fillId="0" borderId="6" xfId="0" applyFont="1" applyBorder="1"/>
    <xf numFmtId="9" fontId="1" fillId="0" borderId="6" xfId="0" applyNumberFormat="1" applyFont="1" applyBorder="1"/>
    <xf numFmtId="0" fontId="3" fillId="0" borderId="1" xfId="0" applyFont="1" applyBorder="1" applyAlignment="1">
      <alignment horizontal="center" vertical="center"/>
    </xf>
    <xf numFmtId="4" fontId="1" fillId="0" borderId="5" xfId="0" applyNumberFormat="1" applyFont="1" applyBorder="1"/>
    <xf numFmtId="0" fontId="6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4" fontId="9" fillId="0" borderId="1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4" fontId="1" fillId="0" borderId="9" xfId="0" applyNumberFormat="1" applyFont="1" applyBorder="1"/>
    <xf numFmtId="0" fontId="7" fillId="4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9" xfId="0" applyFont="1" applyBorder="1"/>
    <xf numFmtId="9" fontId="1" fillId="0" borderId="9" xfId="0" applyNumberFormat="1" applyFont="1" applyBorder="1"/>
    <xf numFmtId="0" fontId="1" fillId="0" borderId="14" xfId="0" applyFont="1" applyBorder="1" applyAlignment="1">
      <alignment horizontal="center" vertical="center"/>
    </xf>
    <xf numFmtId="0" fontId="1" fillId="0" borderId="0" xfId="0" applyFont="1"/>
    <xf numFmtId="4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4" fontId="9" fillId="2" borderId="15" xfId="0" applyNumberFormat="1" applyFont="1" applyFill="1" applyBorder="1" applyAlignment="1">
      <alignment vertical="center"/>
    </xf>
    <xf numFmtId="4" fontId="9" fillId="2" borderId="15" xfId="0" applyNumberFormat="1" applyFont="1" applyFill="1" applyBorder="1"/>
    <xf numFmtId="0" fontId="9" fillId="2" borderId="15" xfId="0" applyFont="1" applyFill="1" applyBorder="1"/>
    <xf numFmtId="0" fontId="9" fillId="5" borderId="16" xfId="0" applyFont="1" applyFill="1" applyBorder="1"/>
    <xf numFmtId="9" fontId="1" fillId="0" borderId="9" xfId="1" applyFont="1" applyFill="1" applyBorder="1"/>
    <xf numFmtId="0" fontId="4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4" fontId="1" fillId="0" borderId="1" xfId="0" applyNumberFormat="1" applyFont="1" applyBorder="1" applyProtection="1">
      <protection locked="0"/>
    </xf>
    <xf numFmtId="9" fontId="1" fillId="0" borderId="6" xfId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>
      <alignment horizontal="left" wrapText="1"/>
    </xf>
    <xf numFmtId="4" fontId="1" fillId="0" borderId="18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0" xfId="0" applyFont="1"/>
  </cellXfs>
  <cellStyles count="2">
    <cellStyle name="Normalno" xfId="0" builtinId="0"/>
    <cellStyle name="Postotak" xfId="1" builtinId="5"/>
  </cellStyles>
  <dxfs count="39">
    <dxf>
      <font>
        <b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border>
        <bottom style="medium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33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</dxfs>
  <tableStyles count="0" defaultTableStyle="TableStyleMedium2" defaultPivotStyle="PivotStyleLight16"/>
  <colors>
    <mruColors>
      <color rgb="FF0033CC"/>
      <color rgb="FFA7EBC1"/>
      <color rgb="FFFFFFCC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jo Dominiković" id="{D2AD6AB1-0ED5-496A-B1F4-449FC8120107}" userId="S-1-5-21-1210103147-1260336711-147211990-120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242" displayName="Tablica242" ref="B4:AE52" totalsRowShown="0" headerRowDxfId="38" dataDxfId="36" headerRowBorderDxfId="37" tableBorderDxfId="35" totalsRowBorderDxfId="34">
  <sortState xmlns:xlrd2="http://schemas.microsoft.com/office/spreadsheetml/2017/richdata2" ref="B5:G52">
    <sortCondition ref="C4:C52"/>
  </sortState>
  <tableColumns count="30">
    <tableColumn id="1" xr3:uid="{00000000-0010-0000-0000-000001000000}" name="Red. br." dataDxfId="33"/>
    <tableColumn id="2" xr3:uid="{00000000-0010-0000-0000-000002000000}" name="Ogranak MH u" dataDxfId="32"/>
    <tableColumn id="3" xr3:uid="{00000000-0010-0000-0000-000003000000}" name="Br. prijavljenih programa" dataDxfId="31"/>
    <tableColumn id="4" xr3:uid="{00000000-0010-0000-0000-000004000000}" name="Naziv programa za koji se traže sredstva" dataDxfId="30" totalsRowDxfId="29"/>
    <tableColumn id="5" xr3:uid="{00000000-0010-0000-0000-000005000000}" name="Ukupna vrijednost programa" dataDxfId="28" totalsRowDxfId="27"/>
    <tableColumn id="6" xr3:uid="{00000000-0010-0000-0000-000006000000}" name="Iznos potpore koji se traži od Središnjice MH" dataDxfId="26" totalsRowDxfId="25"/>
    <tableColumn id="28" xr3:uid="{00000000-0010-0000-0000-00001C000000}" name="% potpore koja se traži " dataDxfId="24">
      <calculatedColumnFormula>Tablica242[[#This Row],[Iznos potpore koji se traži od Središnjice MH]]/Tablica242[[#This Row],[Ukupna vrijednost programa]]</calculatedColumnFormula>
    </tableColumn>
    <tableColumn id="7" xr3:uid="{00000000-0010-0000-0000-000007000000}" name="A.1. Uredna registracija" dataDxfId="23"/>
    <tableColumn id="8" xr3:uid="{00000000-0010-0000-0000-000008000000}" name="A.2. Redovno održavanje  skupština" dataDxfId="22"/>
    <tableColumn id="9" xr3:uid="{00000000-0010-0000-0000-000009000000}" name="A.3. Predano financijsko izvješće Min. finacija " dataDxfId="21"/>
    <tableColumn id="10" xr3:uid="{00000000-0010-0000-0000-00000A000000}" name="A.4. Dostavljeno godišnje izvješće Središnjici za 2021. " dataDxfId="20"/>
    <tableColumn id="11" xr3:uid="{00000000-0010-0000-0000-00000B000000}" name="A.5. Postotak članova koji plaćaju članarinu " dataDxfId="19"/>
    <tableColumn id="12" xr3:uid="{00000000-0010-0000-0000-00000C000000}" name="A.6. Aktivnosti i/ili izdanja u 2021. godini ²" dataDxfId="18"/>
    <tableColumn id="13" xr3:uid="{00000000-0010-0000-0000-00000D000000}" name="A. Ukupan broj bodova (maksimalni broj bodova 30)" dataDxfId="17">
      <calculatedColumnFormula>SUM(I5:N5)</calculatedColumnFormula>
    </tableColumn>
    <tableColumn id="14" xr3:uid="{00000000-0010-0000-0000-00000E000000}" name="B.1. Relevantnost  u odnosu na ciljeve i područja djelovanja MH" dataDxfId="16"/>
    <tableColumn id="15" xr3:uid="{00000000-0010-0000-0000-00000F000000}" name="B.2. Jesu li ciljevi prijedloga jasno definirani i realno dostižni" dataDxfId="15"/>
    <tableColumn id="16" xr3:uid="{00000000-0010-0000-0000-000010000000}" name="B.3. Koliko je predloženi program jasno definirao korisnike (broj, spol, dob i sl.)" dataDxfId="14"/>
    <tableColumn id="17" xr3:uid="{00000000-0010-0000-0000-000011000000}" name="B. Ukupan broj bodova (maksimalni broj bodova 27)" dataDxfId="13">
      <calculatedColumnFormula>SUM(P5:R5)</calculatedColumnFormula>
    </tableColumn>
    <tableColumn id="18" xr3:uid="{00000000-0010-0000-0000-000012000000}" name="C.1. Jesu li troškovi realni u odnosu na očekivane rezultate programa" dataDxfId="12"/>
    <tableColumn id="19" xr3:uid="{00000000-0010-0000-0000-000013000000}" name=" C.2. Troškovnik prikazuje ukupne troškove programa, koji su detaljno razrađeni po  vrstama troškova i izvorima sredstava" dataDxfId="11"/>
    <tableColumn id="20" xr3:uid="{00000000-0010-0000-0000-000014000000}" name="C. Ukupan broj bodova (maksimalni broj bodova 6)" dataDxfId="10">
      <calculatedColumnFormula>SUM(T5:U5)</calculatedColumnFormula>
    </tableColumn>
    <tableColumn id="21" xr3:uid="{00000000-0010-0000-0000-000015000000}" name="D.1. Ponuđeni prijedlog podržan je od strane lokalne/regionalne vlasti, državnog proračuna i fonodva EU ³" dataDxfId="9"/>
    <tableColumn id="22" xr3:uid="{00000000-0010-0000-0000-000016000000}" name="D.2. Prijavitelj je već surađivao sa Središnjicom na programu koji je uspješno realiziran i izvršene su sve obaveze ⁴" dataDxfId="8"/>
    <tableColumn id="23" xr3:uid="{00000000-0010-0000-0000-000017000000}" name="D.3. Relevantnost programa unutar lokalne zajednice ili na nacionalnoj razini ⁵" dataDxfId="7"/>
    <tableColumn id="24" xr3:uid="{00000000-0010-0000-0000-000018000000}" name="D. Ukupan broj bodova (maksimalni broj bodova 9)" dataDxfId="6">
      <calculatedColumnFormula>SUM(W5:Y5)</calculatedColumnFormula>
    </tableColumn>
    <tableColumn id="25" xr3:uid="{00000000-0010-0000-0000-000019000000}" name="UKUPNO (A+B+C+D)" dataDxfId="5">
      <calculatedColumnFormula>SUM(Z5+V5+S5+O5)</calculatedColumnFormula>
    </tableColumn>
    <tableColumn id="26" xr3:uid="{00000000-0010-0000-0000-00001A000000}" name="POSTOTAK" dataDxfId="4"/>
    <tableColumn id="27" xr3:uid="{00000000-0010-0000-0000-00001B000000}" name="IZNOS" dataDxfId="3" totalsRowDxfId="2"/>
    <tableColumn id="30" xr3:uid="{00000000-0010-0000-0000-00001E000000}" name="1. PREDLOŽENI IZNOS" dataDxfId="1"/>
    <tableColumn id="32" xr3:uid="{00000000-0010-0000-0000-000020000000}" name="KONAČNI IZN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2-09-07T16:51:35.64" personId="{D2AD6AB1-0ED5-496A-B1F4-449FC8120107}" id="{9C5DB13B-5762-4B2D-9158-A08EFB54C95B}">
    <text>Podaci iz Registra neprofitnih organizacija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L61"/>
  <sheetViews>
    <sheetView showGridLines="0" tabSelected="1" zoomScaleNormal="100" workbookViewId="0">
      <pane xSplit="3" ySplit="4" topLeftCell="D40" activePane="bottomRight" state="frozen"/>
      <selection pane="topRight" activeCell="D1" sqref="D1"/>
      <selection pane="bottomLeft" activeCell="A5" sqref="A5"/>
      <selection pane="bottomRight" activeCell="E61" sqref="E61"/>
    </sheetView>
  </sheetViews>
  <sheetFormatPr defaultRowHeight="15" x14ac:dyDescent="0.25"/>
  <cols>
    <col min="1" max="1" width="2.7109375" customWidth="1"/>
    <col min="2" max="2" width="1.42578125" style="10" hidden="1" customWidth="1"/>
    <col min="3" max="3" width="29.28515625" style="10" customWidth="1"/>
    <col min="4" max="4" width="10.28515625" style="10" customWidth="1"/>
    <col min="5" max="5" width="131.140625" customWidth="1"/>
    <col min="6" max="6" width="17.28515625" hidden="1" customWidth="1"/>
    <col min="7" max="7" width="17" hidden="1" customWidth="1"/>
    <col min="8" max="8" width="13" hidden="1" customWidth="1"/>
    <col min="9" max="15" width="14.7109375" hidden="1" customWidth="1"/>
    <col min="16" max="16" width="16.28515625" hidden="1" customWidth="1"/>
    <col min="17" max="17" width="14.7109375" hidden="1" customWidth="1"/>
    <col min="18" max="18" width="18.42578125" hidden="1" customWidth="1"/>
    <col min="19" max="19" width="14.7109375" hidden="1" customWidth="1"/>
    <col min="20" max="20" width="17" hidden="1" customWidth="1"/>
    <col min="21" max="21" width="25" hidden="1" customWidth="1"/>
    <col min="22" max="22" width="14.7109375" hidden="1" customWidth="1"/>
    <col min="23" max="23" width="24.140625" hidden="1" customWidth="1"/>
    <col min="24" max="24" width="25.5703125" hidden="1" customWidth="1"/>
    <col min="25" max="25" width="18" hidden="1" customWidth="1"/>
    <col min="26" max="26" width="14.7109375" hidden="1" customWidth="1"/>
    <col min="27" max="27" width="13.5703125" hidden="1" customWidth="1"/>
    <col min="28" max="28" width="12.28515625" hidden="1" customWidth="1"/>
    <col min="29" max="29" width="16.42578125" hidden="1" customWidth="1"/>
    <col min="30" max="30" width="21.7109375" hidden="1" customWidth="1"/>
    <col min="31" max="31" width="14.5703125" style="39" customWidth="1"/>
    <col min="32" max="38" width="9.140625" style="14"/>
  </cols>
  <sheetData>
    <row r="1" spans="2:31" ht="5.0999999999999996" customHeight="1" x14ac:dyDescent="0.25"/>
    <row r="2" spans="2:31" ht="21" x14ac:dyDescent="0.35">
      <c r="C2" s="62" t="s">
        <v>126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/>
    </row>
    <row r="3" spans="2:31" ht="9.9499999999999993" customHeight="1" x14ac:dyDescent="0.25"/>
    <row r="4" spans="2:31" ht="40.5" customHeight="1" thickBot="1" x14ac:dyDescent="0.3">
      <c r="B4" s="34" t="s">
        <v>110</v>
      </c>
      <c r="C4" s="12" t="s">
        <v>0</v>
      </c>
      <c r="D4" s="43" t="s">
        <v>114</v>
      </c>
      <c r="E4" s="12" t="s">
        <v>1</v>
      </c>
      <c r="F4" s="12" t="s">
        <v>2</v>
      </c>
      <c r="G4" s="12" t="s">
        <v>3</v>
      </c>
      <c r="H4" s="12" t="s">
        <v>119</v>
      </c>
      <c r="I4" s="12" t="s">
        <v>100</v>
      </c>
      <c r="J4" s="12" t="s">
        <v>101</v>
      </c>
      <c r="K4" s="12" t="s">
        <v>102</v>
      </c>
      <c r="L4" s="12" t="s">
        <v>84</v>
      </c>
      <c r="M4" s="12" t="s">
        <v>103</v>
      </c>
      <c r="N4" s="12" t="s">
        <v>85</v>
      </c>
      <c r="O4" s="12" t="s">
        <v>86</v>
      </c>
      <c r="P4" s="12" t="s">
        <v>104</v>
      </c>
      <c r="Q4" s="12" t="s">
        <v>87</v>
      </c>
      <c r="R4" s="12" t="s">
        <v>88</v>
      </c>
      <c r="S4" s="12" t="s">
        <v>89</v>
      </c>
      <c r="T4" s="12" t="s">
        <v>90</v>
      </c>
      <c r="U4" s="12" t="s">
        <v>91</v>
      </c>
      <c r="V4" s="12" t="s">
        <v>92</v>
      </c>
      <c r="W4" s="12" t="s">
        <v>105</v>
      </c>
      <c r="X4" s="12" t="s">
        <v>93</v>
      </c>
      <c r="Y4" s="12" t="s">
        <v>94</v>
      </c>
      <c r="Z4" s="12" t="s">
        <v>95</v>
      </c>
      <c r="AA4" s="12" t="s">
        <v>99</v>
      </c>
      <c r="AB4" s="12" t="s">
        <v>96</v>
      </c>
      <c r="AC4" s="12" t="s">
        <v>97</v>
      </c>
      <c r="AD4" s="13" t="s">
        <v>108</v>
      </c>
      <c r="AE4" s="13" t="s">
        <v>109</v>
      </c>
    </row>
    <row r="5" spans="2:31" ht="20.100000000000001" customHeight="1" x14ac:dyDescent="0.25">
      <c r="B5" s="16">
        <v>1</v>
      </c>
      <c r="C5" s="17" t="s">
        <v>4</v>
      </c>
      <c r="D5" s="17">
        <v>1</v>
      </c>
      <c r="E5" s="18" t="s">
        <v>61</v>
      </c>
      <c r="F5" s="19">
        <v>15850</v>
      </c>
      <c r="G5" s="19">
        <v>9000</v>
      </c>
      <c r="H5" s="20">
        <f>Tablica242[[#This Row],[Iznos potpore koji se traži od Središnjice MH]]/Tablica242[[#This Row],[Ukupna vrijednost programa]]</f>
        <v>0.56782334384858046</v>
      </c>
      <c r="I5" s="21">
        <v>5</v>
      </c>
      <c r="J5" s="21">
        <v>5</v>
      </c>
      <c r="K5" s="21">
        <v>5</v>
      </c>
      <c r="L5" s="21">
        <v>5</v>
      </c>
      <c r="M5" s="21">
        <v>3</v>
      </c>
      <c r="N5" s="21">
        <v>4</v>
      </c>
      <c r="O5" s="21">
        <f>SUM(I5:N5)</f>
        <v>27</v>
      </c>
      <c r="P5" s="21">
        <v>9</v>
      </c>
      <c r="Q5" s="21">
        <v>9</v>
      </c>
      <c r="R5" s="21">
        <v>5</v>
      </c>
      <c r="S5" s="21">
        <f>SUM(P5:R5)</f>
        <v>23</v>
      </c>
      <c r="T5" s="21">
        <v>3</v>
      </c>
      <c r="U5" s="21">
        <v>3</v>
      </c>
      <c r="V5" s="21">
        <f>SUM(T5:U5)</f>
        <v>6</v>
      </c>
      <c r="W5" s="21">
        <v>2</v>
      </c>
      <c r="X5" s="21">
        <v>2</v>
      </c>
      <c r="Y5" s="21">
        <v>3</v>
      </c>
      <c r="Z5" s="21">
        <f>SUM(W5:Y5)</f>
        <v>7</v>
      </c>
      <c r="AA5" s="22">
        <f>SUM(Z5+V5+S5+O5)</f>
        <v>63</v>
      </c>
      <c r="AB5" s="23">
        <v>1</v>
      </c>
      <c r="AC5" s="19">
        <v>9000</v>
      </c>
      <c r="AD5" s="19">
        <v>9000</v>
      </c>
      <c r="AE5" s="19">
        <v>9000</v>
      </c>
    </row>
    <row r="6" spans="2:31" ht="20.100000000000001" hidden="1" customHeight="1" x14ac:dyDescent="0.25">
      <c r="B6" s="11">
        <v>2</v>
      </c>
      <c r="C6" s="24" t="s">
        <v>46</v>
      </c>
      <c r="D6" s="8">
        <v>1</v>
      </c>
      <c r="E6" s="7" t="s">
        <v>98</v>
      </c>
      <c r="F6" s="5">
        <v>17500</v>
      </c>
      <c r="G6" s="5">
        <v>10000</v>
      </c>
      <c r="H6" s="20">
        <f>Tablica242[[#This Row],[Iznos potpore koji se traži od Središnjice MH]]/Tablica242[[#This Row],[Ukupna vrijednost programa]]</f>
        <v>0.5714285714285714</v>
      </c>
      <c r="I6" s="21"/>
      <c r="J6" s="21"/>
      <c r="K6" s="21"/>
      <c r="L6" s="21"/>
      <c r="M6" s="21"/>
      <c r="N6" s="21"/>
      <c r="O6" s="21">
        <f>SUM(I6:N6)</f>
        <v>0</v>
      </c>
      <c r="P6" s="21"/>
      <c r="Q6" s="21"/>
      <c r="R6" s="21"/>
      <c r="S6" s="21">
        <f>SUM(P6:R6)</f>
        <v>0</v>
      </c>
      <c r="T6" s="21"/>
      <c r="U6" s="21"/>
      <c r="V6" s="21">
        <f>SUM(T6:U6)</f>
        <v>0</v>
      </c>
      <c r="W6" s="21"/>
      <c r="X6" s="21"/>
      <c r="Y6" s="21"/>
      <c r="Z6" s="21">
        <f>SUM(W6:Y6)</f>
        <v>0</v>
      </c>
      <c r="AA6" s="22">
        <f>SUM(Z6+V6+S6+O6)</f>
        <v>0</v>
      </c>
      <c r="AB6" s="23"/>
      <c r="AC6" s="19"/>
      <c r="AD6" s="19"/>
      <c r="AE6" s="19"/>
    </row>
    <row r="7" spans="2:31" ht="20.100000000000001" customHeight="1" x14ac:dyDescent="0.25">
      <c r="B7" s="16">
        <v>3</v>
      </c>
      <c r="C7" s="8" t="s">
        <v>31</v>
      </c>
      <c r="D7" s="8">
        <v>1</v>
      </c>
      <c r="E7" s="7" t="s">
        <v>32</v>
      </c>
      <c r="F7" s="5">
        <v>327014.27</v>
      </c>
      <c r="G7" s="5">
        <v>85192.52</v>
      </c>
      <c r="H7" s="20">
        <f>Tablica242[[#This Row],[Iznos potpore koji se traži od Središnjice MH]]/Tablica242[[#This Row],[Ukupna vrijednost programa]]</f>
        <v>0.26051621539329156</v>
      </c>
      <c r="I7" s="2">
        <v>5</v>
      </c>
      <c r="J7" s="2">
        <v>5</v>
      </c>
      <c r="K7" s="2">
        <v>5</v>
      </c>
      <c r="L7" s="2">
        <v>5</v>
      </c>
      <c r="M7" s="2">
        <v>2</v>
      </c>
      <c r="N7" s="2">
        <v>5</v>
      </c>
      <c r="O7" s="2">
        <f t="shared" ref="O7:O40" si="0">SUM(I7:N7)</f>
        <v>27</v>
      </c>
      <c r="P7" s="2">
        <v>9</v>
      </c>
      <c r="Q7" s="2">
        <v>9</v>
      </c>
      <c r="R7" s="2">
        <v>7</v>
      </c>
      <c r="S7" s="2">
        <f>SUM(P7:R7)</f>
        <v>25</v>
      </c>
      <c r="T7" s="2">
        <v>3</v>
      </c>
      <c r="U7" s="2">
        <v>3</v>
      </c>
      <c r="V7" s="2">
        <f>SUM(T7:U7)</f>
        <v>6</v>
      </c>
      <c r="W7" s="2">
        <v>2</v>
      </c>
      <c r="X7" s="2">
        <v>2</v>
      </c>
      <c r="Y7" s="2">
        <v>3</v>
      </c>
      <c r="Z7" s="2">
        <f>SUM(W7:Y7)</f>
        <v>7</v>
      </c>
      <c r="AA7" s="4">
        <f>SUM(Z7+V7+S7+O7)</f>
        <v>65</v>
      </c>
      <c r="AB7" s="6">
        <v>1</v>
      </c>
      <c r="AC7" s="5">
        <v>85192.52</v>
      </c>
      <c r="AD7" s="5">
        <v>60000</v>
      </c>
      <c r="AE7" s="5">
        <v>35000</v>
      </c>
    </row>
    <row r="8" spans="2:31" ht="20.100000000000001" customHeight="1" x14ac:dyDescent="0.25">
      <c r="B8" s="11">
        <v>4</v>
      </c>
      <c r="C8" s="8" t="s">
        <v>5</v>
      </c>
      <c r="D8" s="8">
        <v>1</v>
      </c>
      <c r="E8" s="7" t="s">
        <v>62</v>
      </c>
      <c r="F8" s="5">
        <v>160000</v>
      </c>
      <c r="G8" s="5">
        <v>60000</v>
      </c>
      <c r="H8" s="20">
        <f>Tablica242[[#This Row],[Iznos potpore koji se traži od Središnjice MH]]/Tablica242[[#This Row],[Ukupna vrijednost programa]]</f>
        <v>0.375</v>
      </c>
      <c r="I8" s="2">
        <v>5</v>
      </c>
      <c r="J8" s="2">
        <v>5</v>
      </c>
      <c r="K8" s="2">
        <v>5</v>
      </c>
      <c r="L8" s="2">
        <v>5</v>
      </c>
      <c r="M8" s="2">
        <v>3</v>
      </c>
      <c r="N8" s="2">
        <v>5</v>
      </c>
      <c r="O8" s="2">
        <f t="shared" si="0"/>
        <v>28</v>
      </c>
      <c r="P8" s="2">
        <v>9</v>
      </c>
      <c r="Q8" s="2">
        <v>9</v>
      </c>
      <c r="R8" s="2">
        <v>6</v>
      </c>
      <c r="S8" s="2">
        <f t="shared" ref="S8:S48" si="1">SUM(P8:R8)</f>
        <v>24</v>
      </c>
      <c r="T8" s="2">
        <v>3</v>
      </c>
      <c r="U8" s="2">
        <v>2</v>
      </c>
      <c r="V8" s="2">
        <f t="shared" ref="V8:V48" si="2">SUM(T8:U8)</f>
        <v>5</v>
      </c>
      <c r="W8" s="2">
        <v>1</v>
      </c>
      <c r="X8" s="2">
        <v>1</v>
      </c>
      <c r="Y8" s="2">
        <v>3</v>
      </c>
      <c r="Z8" s="2">
        <f t="shared" ref="Z8:Z48" si="3">SUM(W8:Y8)</f>
        <v>5</v>
      </c>
      <c r="AA8" s="4">
        <f t="shared" ref="AA8:AA48" si="4">SUM(Z8+V8+S8+O8)</f>
        <v>62</v>
      </c>
      <c r="AB8" s="6">
        <v>1</v>
      </c>
      <c r="AC8" s="25">
        <v>60000</v>
      </c>
      <c r="AD8" s="5">
        <v>40000</v>
      </c>
      <c r="AE8" s="5">
        <v>30000</v>
      </c>
    </row>
    <row r="9" spans="2:31" ht="20.100000000000001" customHeight="1" x14ac:dyDescent="0.25">
      <c r="B9" s="16">
        <v>5</v>
      </c>
      <c r="C9" s="8" t="s">
        <v>39</v>
      </c>
      <c r="D9" s="8">
        <v>1</v>
      </c>
      <c r="E9" s="7" t="s">
        <v>66</v>
      </c>
      <c r="F9" s="5">
        <v>32525</v>
      </c>
      <c r="G9" s="5">
        <v>7000</v>
      </c>
      <c r="H9" s="20">
        <f>Tablica242[[#This Row],[Iznos potpore koji se traži od Središnjice MH]]/Tablica242[[#This Row],[Ukupna vrijednost programa]]</f>
        <v>0.21521906225980014</v>
      </c>
      <c r="I9" s="2">
        <v>5</v>
      </c>
      <c r="J9" s="2">
        <v>5</v>
      </c>
      <c r="K9" s="2">
        <v>5</v>
      </c>
      <c r="L9" s="2">
        <v>5</v>
      </c>
      <c r="M9" s="2">
        <v>2</v>
      </c>
      <c r="N9" s="2">
        <v>3</v>
      </c>
      <c r="O9" s="2">
        <f t="shared" si="0"/>
        <v>25</v>
      </c>
      <c r="P9" s="2">
        <v>9</v>
      </c>
      <c r="Q9" s="2">
        <v>9</v>
      </c>
      <c r="R9" s="2">
        <v>9</v>
      </c>
      <c r="S9" s="2">
        <f t="shared" si="1"/>
        <v>27</v>
      </c>
      <c r="T9" s="2">
        <v>3</v>
      </c>
      <c r="U9" s="2">
        <v>3</v>
      </c>
      <c r="V9" s="2">
        <f t="shared" si="2"/>
        <v>6</v>
      </c>
      <c r="W9" s="2">
        <v>1</v>
      </c>
      <c r="X9" s="2">
        <v>1</v>
      </c>
      <c r="Y9" s="2">
        <v>2</v>
      </c>
      <c r="Z9" s="2">
        <f t="shared" si="3"/>
        <v>4</v>
      </c>
      <c r="AA9" s="4">
        <f t="shared" si="4"/>
        <v>62</v>
      </c>
      <c r="AB9" s="6">
        <v>1</v>
      </c>
      <c r="AC9" s="25">
        <v>7000</v>
      </c>
      <c r="AD9" s="5">
        <v>7000</v>
      </c>
      <c r="AE9" s="5">
        <v>7000</v>
      </c>
    </row>
    <row r="10" spans="2:31" ht="20.100000000000001" customHeight="1" x14ac:dyDescent="0.25">
      <c r="B10" s="16">
        <v>6</v>
      </c>
      <c r="C10" s="8" t="s">
        <v>7</v>
      </c>
      <c r="D10" s="8">
        <v>1</v>
      </c>
      <c r="E10" s="7" t="s">
        <v>6</v>
      </c>
      <c r="F10" s="5">
        <v>16000</v>
      </c>
      <c r="G10" s="5">
        <v>2000</v>
      </c>
      <c r="H10" s="20">
        <f>Tablica242[[#This Row],[Iznos potpore koji se traži od Središnjice MH]]/Tablica242[[#This Row],[Ukupna vrijednost programa]]</f>
        <v>0.125</v>
      </c>
      <c r="I10" s="2">
        <v>5</v>
      </c>
      <c r="J10" s="2">
        <v>5</v>
      </c>
      <c r="K10" s="2">
        <v>5</v>
      </c>
      <c r="L10" s="2">
        <v>5</v>
      </c>
      <c r="M10" s="2">
        <v>2</v>
      </c>
      <c r="N10" s="2">
        <v>2</v>
      </c>
      <c r="O10" s="2">
        <f t="shared" si="0"/>
        <v>24</v>
      </c>
      <c r="P10" s="2">
        <v>9</v>
      </c>
      <c r="Q10" s="2">
        <v>7</v>
      </c>
      <c r="R10" s="2">
        <v>7</v>
      </c>
      <c r="S10" s="2">
        <f t="shared" si="1"/>
        <v>23</v>
      </c>
      <c r="T10" s="2">
        <v>1</v>
      </c>
      <c r="U10" s="2">
        <v>1</v>
      </c>
      <c r="V10" s="2">
        <f t="shared" si="2"/>
        <v>2</v>
      </c>
      <c r="W10" s="2">
        <v>2</v>
      </c>
      <c r="X10" s="2">
        <v>1</v>
      </c>
      <c r="Y10" s="2">
        <v>1</v>
      </c>
      <c r="Z10" s="2">
        <f t="shared" si="3"/>
        <v>4</v>
      </c>
      <c r="AA10" s="4">
        <f t="shared" si="4"/>
        <v>53</v>
      </c>
      <c r="AB10" s="6">
        <v>0.75</v>
      </c>
      <c r="AC10" s="5">
        <v>1500</v>
      </c>
      <c r="AD10" s="5">
        <v>2000</v>
      </c>
      <c r="AE10" s="5">
        <v>2000</v>
      </c>
    </row>
    <row r="11" spans="2:31" ht="78.599999999999994" customHeight="1" x14ac:dyDescent="0.25">
      <c r="B11" s="11">
        <v>7</v>
      </c>
      <c r="C11" s="51" t="s">
        <v>77</v>
      </c>
      <c r="D11" s="52">
        <v>5</v>
      </c>
      <c r="E11" s="53" t="s">
        <v>124</v>
      </c>
      <c r="F11" s="5">
        <v>322000</v>
      </c>
      <c r="G11" s="5">
        <v>196000</v>
      </c>
      <c r="H11" s="20">
        <f>Tablica242[[#This Row],[Iznos potpore koji se traži od Središnjice MH]]/Tablica242[[#This Row],[Ukupna vrijednost programa]]</f>
        <v>0.60869565217391308</v>
      </c>
      <c r="I11" s="2">
        <v>5</v>
      </c>
      <c r="J11" s="2">
        <v>5</v>
      </c>
      <c r="K11" s="2">
        <v>5</v>
      </c>
      <c r="L11" s="2">
        <v>5</v>
      </c>
      <c r="M11" s="2">
        <v>4</v>
      </c>
      <c r="N11" s="2">
        <v>5</v>
      </c>
      <c r="O11" s="2">
        <f t="shared" si="0"/>
        <v>29</v>
      </c>
      <c r="P11" s="2">
        <v>9</v>
      </c>
      <c r="Q11" s="2">
        <v>9</v>
      </c>
      <c r="R11" s="2">
        <v>9</v>
      </c>
      <c r="S11" s="2">
        <f t="shared" si="1"/>
        <v>27</v>
      </c>
      <c r="T11" s="2">
        <v>2</v>
      </c>
      <c r="U11" s="2">
        <v>1</v>
      </c>
      <c r="V11" s="2">
        <f t="shared" si="2"/>
        <v>3</v>
      </c>
      <c r="W11" s="2">
        <v>3</v>
      </c>
      <c r="X11" s="2">
        <v>2</v>
      </c>
      <c r="Y11" s="2">
        <v>3</v>
      </c>
      <c r="Z11" s="2">
        <f t="shared" si="3"/>
        <v>8</v>
      </c>
      <c r="AA11" s="4">
        <f t="shared" si="4"/>
        <v>67</v>
      </c>
      <c r="AB11" s="6">
        <v>1</v>
      </c>
      <c r="AC11" s="5">
        <v>196000</v>
      </c>
      <c r="AD11" s="5">
        <v>80000</v>
      </c>
      <c r="AE11" s="61">
        <v>55000</v>
      </c>
    </row>
    <row r="12" spans="2:31" ht="46.15" customHeight="1" x14ac:dyDescent="0.25">
      <c r="B12" s="16">
        <v>8</v>
      </c>
      <c r="C12" s="8" t="s">
        <v>53</v>
      </c>
      <c r="D12" s="8">
        <v>3</v>
      </c>
      <c r="E12" s="7" t="s">
        <v>125</v>
      </c>
      <c r="F12" s="5">
        <v>75200</v>
      </c>
      <c r="G12" s="5">
        <v>33800</v>
      </c>
      <c r="H12" s="20">
        <f>Tablica242[[#This Row],[Iznos potpore koji se traži od Središnjice MH]]/Tablica242[[#This Row],[Ukupna vrijednost programa]]</f>
        <v>0.44946808510638298</v>
      </c>
      <c r="I12" s="2">
        <v>5</v>
      </c>
      <c r="J12" s="2">
        <v>5</v>
      </c>
      <c r="K12" s="2">
        <v>5</v>
      </c>
      <c r="L12" s="2">
        <v>5</v>
      </c>
      <c r="M12" s="2">
        <v>2</v>
      </c>
      <c r="N12" s="2">
        <v>1</v>
      </c>
      <c r="O12" s="2">
        <f t="shared" si="0"/>
        <v>23</v>
      </c>
      <c r="P12" s="2">
        <v>9</v>
      </c>
      <c r="Q12" s="2">
        <v>9</v>
      </c>
      <c r="R12" s="2">
        <v>8</v>
      </c>
      <c r="S12" s="2">
        <f t="shared" si="1"/>
        <v>26</v>
      </c>
      <c r="T12" s="2">
        <v>2</v>
      </c>
      <c r="U12" s="2">
        <v>2</v>
      </c>
      <c r="V12" s="2">
        <f t="shared" si="2"/>
        <v>4</v>
      </c>
      <c r="W12" s="2">
        <v>2</v>
      </c>
      <c r="X12" s="2">
        <v>2</v>
      </c>
      <c r="Y12" s="2">
        <v>3</v>
      </c>
      <c r="Z12" s="2">
        <f t="shared" si="3"/>
        <v>7</v>
      </c>
      <c r="AA12" s="4">
        <f t="shared" si="4"/>
        <v>60</v>
      </c>
      <c r="AB12" s="6">
        <v>1</v>
      </c>
      <c r="AC12" s="5">
        <v>33800</v>
      </c>
      <c r="AD12" s="5">
        <v>15000</v>
      </c>
      <c r="AE12" s="5">
        <v>10000</v>
      </c>
    </row>
    <row r="13" spans="2:31" ht="20.100000000000001" customHeight="1" x14ac:dyDescent="0.25">
      <c r="B13" s="11">
        <v>9</v>
      </c>
      <c r="C13" s="8" t="s">
        <v>9</v>
      </c>
      <c r="D13" s="8">
        <v>1</v>
      </c>
      <c r="E13" s="7" t="s">
        <v>8</v>
      </c>
      <c r="F13" s="5">
        <v>18000</v>
      </c>
      <c r="G13" s="5">
        <v>10000</v>
      </c>
      <c r="H13" s="20">
        <f>Tablica242[[#This Row],[Iznos potpore koji se traži od Središnjice MH]]/Tablica242[[#This Row],[Ukupna vrijednost programa]]</f>
        <v>0.55555555555555558</v>
      </c>
      <c r="I13" s="2">
        <v>5</v>
      </c>
      <c r="J13" s="2">
        <v>5</v>
      </c>
      <c r="K13" s="2">
        <v>5</v>
      </c>
      <c r="L13" s="2">
        <v>5</v>
      </c>
      <c r="M13" s="2">
        <v>1</v>
      </c>
      <c r="N13" s="2">
        <v>2</v>
      </c>
      <c r="O13" s="2">
        <f t="shared" si="0"/>
        <v>23</v>
      </c>
      <c r="P13" s="2">
        <v>5</v>
      </c>
      <c r="Q13" s="2">
        <v>5</v>
      </c>
      <c r="R13" s="2">
        <v>5</v>
      </c>
      <c r="S13" s="2">
        <f t="shared" si="1"/>
        <v>15</v>
      </c>
      <c r="T13" s="2">
        <v>1</v>
      </c>
      <c r="U13" s="2">
        <v>1</v>
      </c>
      <c r="V13" s="2">
        <f t="shared" si="2"/>
        <v>2</v>
      </c>
      <c r="W13" s="2">
        <v>2</v>
      </c>
      <c r="X13" s="2">
        <v>1</v>
      </c>
      <c r="Y13" s="2">
        <v>1</v>
      </c>
      <c r="Z13" s="2">
        <f t="shared" si="3"/>
        <v>4</v>
      </c>
      <c r="AA13" s="4">
        <f t="shared" si="4"/>
        <v>44</v>
      </c>
      <c r="AB13" s="6">
        <v>0.75</v>
      </c>
      <c r="AC13" s="5">
        <v>7500</v>
      </c>
      <c r="AD13" s="5">
        <v>5000</v>
      </c>
      <c r="AE13" s="5">
        <v>5000</v>
      </c>
    </row>
    <row r="14" spans="2:31" ht="20.100000000000001" customHeight="1" x14ac:dyDescent="0.25">
      <c r="B14" s="16">
        <v>10</v>
      </c>
      <c r="C14" s="8" t="s">
        <v>10</v>
      </c>
      <c r="D14" s="8">
        <v>1</v>
      </c>
      <c r="E14" s="7" t="s">
        <v>63</v>
      </c>
      <c r="F14" s="5">
        <v>30000</v>
      </c>
      <c r="G14" s="5">
        <v>20000</v>
      </c>
      <c r="H14" s="20">
        <f>Tablica242[[#This Row],[Iznos potpore koji se traži od Središnjice MH]]/Tablica242[[#This Row],[Ukupna vrijednost programa]]</f>
        <v>0.66666666666666663</v>
      </c>
      <c r="I14" s="2">
        <v>5</v>
      </c>
      <c r="J14" s="2">
        <v>5</v>
      </c>
      <c r="K14" s="2">
        <v>5</v>
      </c>
      <c r="L14" s="2">
        <v>5</v>
      </c>
      <c r="M14" s="2">
        <v>4</v>
      </c>
      <c r="N14" s="2">
        <v>2</v>
      </c>
      <c r="O14" s="2">
        <f t="shared" si="0"/>
        <v>26</v>
      </c>
      <c r="P14" s="2">
        <v>9</v>
      </c>
      <c r="Q14" s="2">
        <v>9</v>
      </c>
      <c r="R14" s="2">
        <v>9</v>
      </c>
      <c r="S14" s="2">
        <f t="shared" si="1"/>
        <v>27</v>
      </c>
      <c r="T14" s="2">
        <v>1</v>
      </c>
      <c r="U14" s="2">
        <v>1</v>
      </c>
      <c r="V14" s="2">
        <f t="shared" si="2"/>
        <v>2</v>
      </c>
      <c r="W14" s="2">
        <v>1</v>
      </c>
      <c r="X14" s="2">
        <v>1</v>
      </c>
      <c r="Y14" s="2">
        <v>2</v>
      </c>
      <c r="Z14" s="2">
        <f t="shared" si="3"/>
        <v>4</v>
      </c>
      <c r="AA14" s="4">
        <f t="shared" si="4"/>
        <v>59</v>
      </c>
      <c r="AB14" s="6">
        <v>1</v>
      </c>
      <c r="AC14" s="5">
        <v>20000</v>
      </c>
      <c r="AD14" s="5">
        <v>5000</v>
      </c>
      <c r="AE14" s="5">
        <v>5000</v>
      </c>
    </row>
    <row r="15" spans="2:31" ht="35.1" hidden="1" customHeight="1" x14ac:dyDescent="0.25">
      <c r="B15" s="16">
        <v>11</v>
      </c>
      <c r="C15" s="24" t="s">
        <v>47</v>
      </c>
      <c r="D15" s="9">
        <v>3</v>
      </c>
      <c r="E15" s="45" t="s">
        <v>118</v>
      </c>
      <c r="F15" s="28">
        <v>100000</v>
      </c>
      <c r="G15" s="28">
        <v>70000</v>
      </c>
      <c r="H15" s="20">
        <f>Tablica242[[#This Row],[Iznos potpore koji se traži od Središnjice MH]]/Tablica242[[#This Row],[Ukupna vrijednost programa]]</f>
        <v>0.7</v>
      </c>
      <c r="I15" s="26"/>
      <c r="J15" s="26"/>
      <c r="K15" s="26"/>
      <c r="L15" s="26"/>
      <c r="M15" s="26"/>
      <c r="N15" s="26"/>
      <c r="O15" s="26">
        <f>SUM(I15:N15)</f>
        <v>0</v>
      </c>
      <c r="P15" s="26"/>
      <c r="Q15" s="26"/>
      <c r="R15" s="26"/>
      <c r="S15" s="26">
        <f>SUM(P15:R15)</f>
        <v>0</v>
      </c>
      <c r="T15" s="26"/>
      <c r="U15" s="26"/>
      <c r="V15" s="26">
        <f>SUM(T15:U15)</f>
        <v>0</v>
      </c>
      <c r="W15" s="26"/>
      <c r="X15" s="26"/>
      <c r="Y15" s="26"/>
      <c r="Z15" s="26">
        <f>SUM(W15:Y15)</f>
        <v>0</v>
      </c>
      <c r="AA15" s="27">
        <f>SUM(Z15+V15+S15+O15)</f>
        <v>0</v>
      </c>
      <c r="AB15" s="27"/>
      <c r="AC15" s="27"/>
      <c r="AD15" s="5"/>
      <c r="AE15" s="4"/>
    </row>
    <row r="16" spans="2:31" ht="20.100000000000001" customHeight="1" x14ac:dyDescent="0.25">
      <c r="B16" s="11">
        <v>12</v>
      </c>
      <c r="C16" s="8" t="s">
        <v>49</v>
      </c>
      <c r="D16" s="8">
        <v>1</v>
      </c>
      <c r="E16" s="7" t="s">
        <v>116</v>
      </c>
      <c r="F16" s="5">
        <v>60000</v>
      </c>
      <c r="G16" s="5">
        <v>20000</v>
      </c>
      <c r="H16" s="20">
        <f>Tablica242[[#This Row],[Iznos potpore koji se traži od Središnjice MH]]/Tablica242[[#This Row],[Ukupna vrijednost programa]]</f>
        <v>0.33333333333333331</v>
      </c>
      <c r="I16" s="2">
        <v>5</v>
      </c>
      <c r="J16" s="2">
        <v>5</v>
      </c>
      <c r="K16" s="2">
        <v>5</v>
      </c>
      <c r="L16" s="2">
        <v>5</v>
      </c>
      <c r="M16" s="2">
        <v>2</v>
      </c>
      <c r="N16" s="2">
        <v>2</v>
      </c>
      <c r="O16" s="2">
        <f t="shared" si="0"/>
        <v>24</v>
      </c>
      <c r="P16" s="2">
        <v>9</v>
      </c>
      <c r="Q16" s="2">
        <v>9</v>
      </c>
      <c r="R16" s="2">
        <v>7</v>
      </c>
      <c r="S16" s="2">
        <f t="shared" si="1"/>
        <v>25</v>
      </c>
      <c r="T16" s="2">
        <v>1</v>
      </c>
      <c r="U16" s="2">
        <v>1</v>
      </c>
      <c r="V16" s="2">
        <f t="shared" si="2"/>
        <v>2</v>
      </c>
      <c r="W16" s="2">
        <v>2</v>
      </c>
      <c r="X16" s="2">
        <v>1</v>
      </c>
      <c r="Y16" s="2">
        <v>3</v>
      </c>
      <c r="Z16" s="2">
        <f t="shared" si="3"/>
        <v>6</v>
      </c>
      <c r="AA16" s="4">
        <f t="shared" si="4"/>
        <v>57</v>
      </c>
      <c r="AB16" s="6">
        <v>1</v>
      </c>
      <c r="AC16" s="5">
        <v>20000</v>
      </c>
      <c r="AD16" s="5">
        <v>10000</v>
      </c>
      <c r="AE16" s="5">
        <v>8000</v>
      </c>
    </row>
    <row r="17" spans="2:31" ht="20.100000000000001" customHeight="1" x14ac:dyDescent="0.25">
      <c r="B17" s="16">
        <v>13</v>
      </c>
      <c r="C17" s="8" t="s">
        <v>11</v>
      </c>
      <c r="D17" s="8">
        <v>1</v>
      </c>
      <c r="E17" s="7" t="s">
        <v>106</v>
      </c>
      <c r="F17" s="5">
        <v>285000</v>
      </c>
      <c r="G17" s="5">
        <v>150000</v>
      </c>
      <c r="H17" s="20">
        <f>Tablica242[[#This Row],[Iznos potpore koji se traži od Središnjice MH]]/Tablica242[[#This Row],[Ukupna vrijednost programa]]</f>
        <v>0.52631578947368418</v>
      </c>
      <c r="I17" s="2">
        <v>5</v>
      </c>
      <c r="J17" s="2">
        <v>5</v>
      </c>
      <c r="K17" s="2">
        <v>5</v>
      </c>
      <c r="L17" s="2">
        <v>5</v>
      </c>
      <c r="M17" s="2">
        <v>3</v>
      </c>
      <c r="N17" s="2">
        <v>5</v>
      </c>
      <c r="O17" s="2">
        <f t="shared" si="0"/>
        <v>28</v>
      </c>
      <c r="P17" s="2">
        <v>7</v>
      </c>
      <c r="Q17" s="2">
        <v>7</v>
      </c>
      <c r="R17" s="2">
        <v>5</v>
      </c>
      <c r="S17" s="2">
        <f t="shared" si="1"/>
        <v>19</v>
      </c>
      <c r="T17" s="2">
        <v>2</v>
      </c>
      <c r="U17" s="2">
        <v>1</v>
      </c>
      <c r="V17" s="2">
        <f t="shared" si="2"/>
        <v>3</v>
      </c>
      <c r="W17" s="2">
        <v>2</v>
      </c>
      <c r="X17" s="2">
        <v>3</v>
      </c>
      <c r="Y17" s="2">
        <v>2</v>
      </c>
      <c r="Z17" s="2">
        <f t="shared" si="3"/>
        <v>7</v>
      </c>
      <c r="AA17" s="4">
        <f t="shared" si="4"/>
        <v>57</v>
      </c>
      <c r="AB17" s="6">
        <v>1</v>
      </c>
      <c r="AC17" s="5">
        <v>150000</v>
      </c>
      <c r="AD17" s="5">
        <v>30000</v>
      </c>
      <c r="AE17" s="5">
        <v>20000</v>
      </c>
    </row>
    <row r="18" spans="2:31" ht="20.100000000000001" customHeight="1" x14ac:dyDescent="0.25">
      <c r="B18" s="11">
        <v>14</v>
      </c>
      <c r="C18" s="8" t="s">
        <v>36</v>
      </c>
      <c r="D18" s="8">
        <v>1</v>
      </c>
      <c r="E18" s="7" t="s">
        <v>37</v>
      </c>
      <c r="F18" s="5">
        <v>11764.86</v>
      </c>
      <c r="G18" s="5">
        <v>10764.86</v>
      </c>
      <c r="H18" s="20">
        <f>Tablica242[[#This Row],[Iznos potpore koji se traži od Središnjice MH]]/Tablica242[[#This Row],[Ukupna vrijednost programa]]</f>
        <v>0.91500111348541335</v>
      </c>
      <c r="I18" s="2">
        <v>5</v>
      </c>
      <c r="J18" s="2">
        <v>5</v>
      </c>
      <c r="K18" s="2">
        <v>5</v>
      </c>
      <c r="L18" s="2">
        <v>5</v>
      </c>
      <c r="M18" s="2">
        <v>2</v>
      </c>
      <c r="N18" s="2">
        <v>2</v>
      </c>
      <c r="O18" s="2">
        <f t="shared" si="0"/>
        <v>24</v>
      </c>
      <c r="P18" s="2">
        <v>9</v>
      </c>
      <c r="Q18" s="2">
        <v>9</v>
      </c>
      <c r="R18" s="2">
        <v>9</v>
      </c>
      <c r="S18" s="2">
        <f t="shared" si="1"/>
        <v>27</v>
      </c>
      <c r="T18" s="2">
        <v>2</v>
      </c>
      <c r="U18" s="2">
        <v>2</v>
      </c>
      <c r="V18" s="2">
        <f t="shared" si="2"/>
        <v>4</v>
      </c>
      <c r="W18" s="2">
        <v>0</v>
      </c>
      <c r="X18" s="2">
        <v>1</v>
      </c>
      <c r="Y18" s="2">
        <v>2</v>
      </c>
      <c r="Z18" s="2">
        <f t="shared" si="3"/>
        <v>3</v>
      </c>
      <c r="AA18" s="4">
        <f t="shared" si="4"/>
        <v>58</v>
      </c>
      <c r="AB18" s="6">
        <v>1</v>
      </c>
      <c r="AC18" s="5">
        <v>10764.86</v>
      </c>
      <c r="AD18" s="5">
        <v>10000</v>
      </c>
      <c r="AE18" s="5">
        <v>8000</v>
      </c>
    </row>
    <row r="19" spans="2:31" ht="20.100000000000001" customHeight="1" x14ac:dyDescent="0.25">
      <c r="B19" s="16">
        <v>15</v>
      </c>
      <c r="C19" s="8" t="s">
        <v>43</v>
      </c>
      <c r="D19" s="8">
        <v>1</v>
      </c>
      <c r="E19" s="7" t="s">
        <v>68</v>
      </c>
      <c r="F19" s="5">
        <v>100100</v>
      </c>
      <c r="G19" s="5">
        <v>30700</v>
      </c>
      <c r="H19" s="20">
        <f>Tablica242[[#This Row],[Iznos potpore koji se traži od Središnjice MH]]/Tablica242[[#This Row],[Ukupna vrijednost programa]]</f>
        <v>0.30669330669330669</v>
      </c>
      <c r="I19" s="2">
        <v>5</v>
      </c>
      <c r="J19" s="2">
        <v>5</v>
      </c>
      <c r="K19" s="2">
        <v>5</v>
      </c>
      <c r="L19" s="2">
        <v>5</v>
      </c>
      <c r="M19" s="2">
        <v>1</v>
      </c>
      <c r="N19" s="2">
        <v>2</v>
      </c>
      <c r="O19" s="2">
        <f t="shared" si="0"/>
        <v>23</v>
      </c>
      <c r="P19" s="2">
        <v>6</v>
      </c>
      <c r="Q19" s="2">
        <v>8</v>
      </c>
      <c r="R19" s="2">
        <v>7</v>
      </c>
      <c r="S19" s="2">
        <f t="shared" si="1"/>
        <v>21</v>
      </c>
      <c r="T19" s="2">
        <v>2</v>
      </c>
      <c r="U19" s="2">
        <v>3</v>
      </c>
      <c r="V19" s="2">
        <f t="shared" si="2"/>
        <v>5</v>
      </c>
      <c r="W19" s="2">
        <v>2</v>
      </c>
      <c r="X19" s="2">
        <v>2</v>
      </c>
      <c r="Y19" s="2">
        <v>2</v>
      </c>
      <c r="Z19" s="2">
        <f t="shared" si="3"/>
        <v>6</v>
      </c>
      <c r="AA19" s="4">
        <f t="shared" si="4"/>
        <v>55</v>
      </c>
      <c r="AB19" s="6">
        <v>0.75</v>
      </c>
      <c r="AC19" s="5">
        <v>23025</v>
      </c>
      <c r="AD19" s="5">
        <v>10000</v>
      </c>
      <c r="AE19" s="5">
        <v>8000</v>
      </c>
    </row>
    <row r="20" spans="2:31" ht="28.15" customHeight="1" x14ac:dyDescent="0.25">
      <c r="B20" s="16">
        <v>16</v>
      </c>
      <c r="C20" s="54" t="s">
        <v>40</v>
      </c>
      <c r="D20" s="54">
        <v>2</v>
      </c>
      <c r="E20" s="55" t="s">
        <v>120</v>
      </c>
      <c r="F20" s="56">
        <v>49600</v>
      </c>
      <c r="G20" s="56">
        <v>24400</v>
      </c>
      <c r="H20" s="57">
        <f>Tablica242[[#This Row],[Iznos potpore koji se traži od Središnjice MH]]/Tablica242[[#This Row],[Ukupna vrijednost programa]]</f>
        <v>0.49193548387096775</v>
      </c>
      <c r="I20" s="58"/>
      <c r="J20" s="58"/>
      <c r="K20" s="58"/>
      <c r="L20" s="58"/>
      <c r="M20" s="58"/>
      <c r="N20" s="58"/>
      <c r="O20" s="58">
        <f t="shared" si="0"/>
        <v>0</v>
      </c>
      <c r="P20" s="58"/>
      <c r="Q20" s="58"/>
      <c r="R20" s="58"/>
      <c r="S20" s="58">
        <f t="shared" si="1"/>
        <v>0</v>
      </c>
      <c r="T20" s="58"/>
      <c r="U20" s="58"/>
      <c r="V20" s="58">
        <f t="shared" si="2"/>
        <v>0</v>
      </c>
      <c r="W20" s="58"/>
      <c r="X20" s="58"/>
      <c r="Y20" s="58"/>
      <c r="Z20" s="58">
        <f t="shared" si="3"/>
        <v>0</v>
      </c>
      <c r="AA20" s="59">
        <f t="shared" si="4"/>
        <v>0</v>
      </c>
      <c r="AB20" s="59"/>
      <c r="AC20" s="59"/>
      <c r="AD20" s="56">
        <v>6000</v>
      </c>
      <c r="AE20" s="56">
        <v>6000</v>
      </c>
    </row>
    <row r="21" spans="2:31" ht="27.95" customHeight="1" x14ac:dyDescent="0.25">
      <c r="B21" s="11">
        <v>17</v>
      </c>
      <c r="C21" s="8" t="s">
        <v>12</v>
      </c>
      <c r="D21" s="8">
        <v>1</v>
      </c>
      <c r="E21" s="7" t="s">
        <v>64</v>
      </c>
      <c r="F21" s="5">
        <v>35000</v>
      </c>
      <c r="G21" s="5">
        <v>10000</v>
      </c>
      <c r="H21" s="20">
        <f>Tablica242[[#This Row],[Iznos potpore koji se traži od Središnjice MH]]/Tablica242[[#This Row],[Ukupna vrijednost programa]]</f>
        <v>0.2857142857142857</v>
      </c>
      <c r="I21" s="2">
        <v>5</v>
      </c>
      <c r="J21" s="2">
        <v>5</v>
      </c>
      <c r="K21" s="2">
        <v>5</v>
      </c>
      <c r="L21" s="2">
        <v>5</v>
      </c>
      <c r="M21" s="2">
        <v>2</v>
      </c>
      <c r="N21" s="2">
        <v>4</v>
      </c>
      <c r="O21" s="2">
        <f t="shared" si="0"/>
        <v>26</v>
      </c>
      <c r="P21" s="2">
        <v>8</v>
      </c>
      <c r="Q21" s="2">
        <v>7</v>
      </c>
      <c r="R21" s="2">
        <v>7</v>
      </c>
      <c r="S21" s="2">
        <f t="shared" si="1"/>
        <v>22</v>
      </c>
      <c r="T21" s="2">
        <v>1</v>
      </c>
      <c r="U21" s="2">
        <v>1</v>
      </c>
      <c r="V21" s="2">
        <f t="shared" si="2"/>
        <v>2</v>
      </c>
      <c r="W21" s="2">
        <v>2</v>
      </c>
      <c r="X21" s="2">
        <v>3</v>
      </c>
      <c r="Y21" s="2">
        <v>2</v>
      </c>
      <c r="Z21" s="2">
        <f t="shared" si="3"/>
        <v>7</v>
      </c>
      <c r="AA21" s="4">
        <f t="shared" si="4"/>
        <v>57</v>
      </c>
      <c r="AB21" s="6">
        <v>1</v>
      </c>
      <c r="AC21" s="5">
        <v>10000</v>
      </c>
      <c r="AD21" s="5">
        <v>5000</v>
      </c>
      <c r="AE21" s="5">
        <v>5000</v>
      </c>
    </row>
    <row r="22" spans="2:31" ht="20.100000000000001" customHeight="1" x14ac:dyDescent="0.25">
      <c r="B22" s="16">
        <v>18</v>
      </c>
      <c r="C22" s="8" t="s">
        <v>41</v>
      </c>
      <c r="D22" s="8">
        <v>1</v>
      </c>
      <c r="E22" s="1" t="s">
        <v>42</v>
      </c>
      <c r="F22" s="5">
        <v>49000</v>
      </c>
      <c r="G22" s="5">
        <v>25000</v>
      </c>
      <c r="H22" s="20">
        <f>Tablica242[[#This Row],[Iznos potpore koji se traži od Središnjice MH]]/Tablica242[[#This Row],[Ukupna vrijednost programa]]</f>
        <v>0.51020408163265307</v>
      </c>
      <c r="I22" s="2">
        <v>5</v>
      </c>
      <c r="J22" s="2">
        <v>5</v>
      </c>
      <c r="K22" s="2">
        <v>5</v>
      </c>
      <c r="L22" s="2">
        <v>5</v>
      </c>
      <c r="M22" s="2">
        <v>3</v>
      </c>
      <c r="N22" s="2">
        <v>5</v>
      </c>
      <c r="O22" s="2">
        <f t="shared" si="0"/>
        <v>28</v>
      </c>
      <c r="P22" s="2">
        <v>5</v>
      </c>
      <c r="Q22" s="2">
        <v>7</v>
      </c>
      <c r="R22" s="2">
        <v>5</v>
      </c>
      <c r="S22" s="2">
        <f t="shared" si="1"/>
        <v>17</v>
      </c>
      <c r="T22" s="2">
        <v>3</v>
      </c>
      <c r="U22" s="2">
        <v>2</v>
      </c>
      <c r="V22" s="2">
        <f t="shared" si="2"/>
        <v>5</v>
      </c>
      <c r="W22" s="2">
        <v>2</v>
      </c>
      <c r="X22" s="2">
        <v>2</v>
      </c>
      <c r="Y22" s="2">
        <v>2</v>
      </c>
      <c r="Z22" s="2">
        <f t="shared" si="3"/>
        <v>6</v>
      </c>
      <c r="AA22" s="4">
        <f t="shared" si="4"/>
        <v>56</v>
      </c>
      <c r="AB22" s="6">
        <v>1</v>
      </c>
      <c r="AC22" s="5">
        <v>25000</v>
      </c>
      <c r="AD22" s="5">
        <v>15000</v>
      </c>
      <c r="AE22" s="5">
        <v>10000</v>
      </c>
    </row>
    <row r="23" spans="2:31" ht="20.100000000000001" customHeight="1" x14ac:dyDescent="0.25">
      <c r="B23" s="11">
        <v>19</v>
      </c>
      <c r="C23" s="41" t="s">
        <v>14</v>
      </c>
      <c r="D23" s="8">
        <v>1</v>
      </c>
      <c r="E23" s="7" t="s">
        <v>13</v>
      </c>
      <c r="F23" s="5">
        <v>15000</v>
      </c>
      <c r="G23" s="5">
        <v>10000</v>
      </c>
      <c r="H23" s="20">
        <f>Tablica242[[#This Row],[Iznos potpore koji se traži od Središnjice MH]]/Tablica242[[#This Row],[Ukupna vrijednost programa]]</f>
        <v>0.66666666666666663</v>
      </c>
      <c r="I23" s="2"/>
      <c r="J23" s="2"/>
      <c r="K23" s="2"/>
      <c r="L23" s="2"/>
      <c r="M23" s="2"/>
      <c r="N23" s="2"/>
      <c r="O23" s="2">
        <f>SUM(I23:N23)</f>
        <v>0</v>
      </c>
      <c r="P23" s="2"/>
      <c r="Q23" s="2"/>
      <c r="R23" s="2"/>
      <c r="S23" s="2">
        <f>SUM(P23:R23)</f>
        <v>0</v>
      </c>
      <c r="T23" s="2"/>
      <c r="U23" s="2"/>
      <c r="V23" s="2">
        <f>SUM(T23:U23)</f>
        <v>0</v>
      </c>
      <c r="W23" s="2"/>
      <c r="X23" s="2"/>
      <c r="Y23" s="2"/>
      <c r="Z23" s="2">
        <f>SUM(W23:Y23)</f>
        <v>0</v>
      </c>
      <c r="AA23" s="4">
        <f>SUM(Z23+V23+S23+O23)</f>
        <v>0</v>
      </c>
      <c r="AB23" s="6"/>
      <c r="AC23" s="5"/>
      <c r="AD23" s="5"/>
      <c r="AE23" s="5"/>
    </row>
    <row r="24" spans="2:31" ht="31.15" customHeight="1" x14ac:dyDescent="0.25">
      <c r="B24" s="16">
        <v>20</v>
      </c>
      <c r="C24" s="9" t="s">
        <v>78</v>
      </c>
      <c r="D24" s="8">
        <v>2</v>
      </c>
      <c r="E24" s="7" t="s">
        <v>121</v>
      </c>
      <c r="F24" s="5">
        <v>13000</v>
      </c>
      <c r="G24" s="5">
        <v>13000</v>
      </c>
      <c r="H24" s="20">
        <f>Tablica242[[#This Row],[Iznos potpore koji se traži od Središnjice MH]]/Tablica242[[#This Row],[Ukupna vrijednost programa]]</f>
        <v>1</v>
      </c>
      <c r="I24" s="2">
        <v>5</v>
      </c>
      <c r="J24" s="2">
        <v>5</v>
      </c>
      <c r="K24" s="2">
        <v>5</v>
      </c>
      <c r="L24" s="2">
        <v>5</v>
      </c>
      <c r="M24" s="2">
        <v>2</v>
      </c>
      <c r="N24" s="2">
        <v>3</v>
      </c>
      <c r="O24" s="2">
        <f t="shared" si="0"/>
        <v>25</v>
      </c>
      <c r="P24" s="2">
        <v>5</v>
      </c>
      <c r="Q24" s="2">
        <v>5</v>
      </c>
      <c r="R24" s="2">
        <v>5</v>
      </c>
      <c r="S24" s="2">
        <f t="shared" si="1"/>
        <v>15</v>
      </c>
      <c r="T24" s="2">
        <v>1</v>
      </c>
      <c r="U24" s="2">
        <v>1</v>
      </c>
      <c r="V24" s="2">
        <f t="shared" si="2"/>
        <v>2</v>
      </c>
      <c r="W24" s="2">
        <v>1</v>
      </c>
      <c r="X24" s="2">
        <v>2</v>
      </c>
      <c r="Y24" s="2">
        <v>1</v>
      </c>
      <c r="Z24" s="2">
        <f t="shared" si="3"/>
        <v>4</v>
      </c>
      <c r="AA24" s="4">
        <f t="shared" si="4"/>
        <v>46</v>
      </c>
      <c r="AB24" s="6">
        <v>0.75</v>
      </c>
      <c r="AC24" s="5">
        <v>9750</v>
      </c>
      <c r="AD24" s="5">
        <v>5000</v>
      </c>
      <c r="AE24" s="5">
        <v>5000</v>
      </c>
    </row>
    <row r="25" spans="2:31" ht="20.100000000000001" customHeight="1" x14ac:dyDescent="0.25">
      <c r="B25" s="16">
        <v>21</v>
      </c>
      <c r="C25" s="8" t="s">
        <v>16</v>
      </c>
      <c r="D25" s="8">
        <v>1</v>
      </c>
      <c r="E25" s="7" t="s">
        <v>15</v>
      </c>
      <c r="F25" s="5">
        <v>62200</v>
      </c>
      <c r="G25" s="5">
        <v>31000</v>
      </c>
      <c r="H25" s="20">
        <f>Tablica242[[#This Row],[Iznos potpore koji se traži od Središnjice MH]]/Tablica242[[#This Row],[Ukupna vrijednost programa]]</f>
        <v>0.49839228295819937</v>
      </c>
      <c r="I25" s="2">
        <v>5</v>
      </c>
      <c r="J25" s="2">
        <v>5</v>
      </c>
      <c r="K25" s="2">
        <v>5</v>
      </c>
      <c r="L25" s="2">
        <v>5</v>
      </c>
      <c r="M25" s="2">
        <v>1</v>
      </c>
      <c r="N25" s="2">
        <v>5</v>
      </c>
      <c r="O25" s="2">
        <f t="shared" si="0"/>
        <v>26</v>
      </c>
      <c r="P25" s="2">
        <v>8</v>
      </c>
      <c r="Q25" s="2">
        <v>9</v>
      </c>
      <c r="R25" s="2">
        <v>9</v>
      </c>
      <c r="S25" s="2">
        <f t="shared" si="1"/>
        <v>26</v>
      </c>
      <c r="T25" s="2">
        <v>3</v>
      </c>
      <c r="U25" s="2">
        <v>2</v>
      </c>
      <c r="V25" s="2">
        <f t="shared" si="2"/>
        <v>5</v>
      </c>
      <c r="W25" s="2">
        <v>1</v>
      </c>
      <c r="X25" s="2">
        <v>2</v>
      </c>
      <c r="Y25" s="2">
        <v>2</v>
      </c>
      <c r="Z25" s="2">
        <f t="shared" si="3"/>
        <v>5</v>
      </c>
      <c r="AA25" s="4">
        <f t="shared" si="4"/>
        <v>62</v>
      </c>
      <c r="AB25" s="6">
        <v>1</v>
      </c>
      <c r="AC25" s="5">
        <v>31000</v>
      </c>
      <c r="AD25" s="5">
        <v>20000</v>
      </c>
      <c r="AE25" s="5">
        <v>15000</v>
      </c>
    </row>
    <row r="26" spans="2:31" ht="20.100000000000001" customHeight="1" x14ac:dyDescent="0.25">
      <c r="B26" s="11">
        <v>22</v>
      </c>
      <c r="C26" s="8" t="s">
        <v>38</v>
      </c>
      <c r="D26" s="8">
        <v>1</v>
      </c>
      <c r="E26" s="7" t="s">
        <v>67</v>
      </c>
      <c r="F26" s="5">
        <v>25600</v>
      </c>
      <c r="G26" s="5">
        <v>22000</v>
      </c>
      <c r="H26" s="20">
        <f>Tablica242[[#This Row],[Iznos potpore koji se traži od Središnjice MH]]/Tablica242[[#This Row],[Ukupna vrijednost programa]]</f>
        <v>0.859375</v>
      </c>
      <c r="I26" s="2">
        <v>5</v>
      </c>
      <c r="J26" s="2">
        <v>5</v>
      </c>
      <c r="K26" s="2">
        <v>5</v>
      </c>
      <c r="L26" s="2">
        <v>5</v>
      </c>
      <c r="M26" s="2">
        <v>2</v>
      </c>
      <c r="N26" s="2">
        <v>1</v>
      </c>
      <c r="O26" s="2">
        <f t="shared" si="0"/>
        <v>23</v>
      </c>
      <c r="P26" s="2">
        <v>7</v>
      </c>
      <c r="Q26" s="2">
        <v>6</v>
      </c>
      <c r="R26" s="2">
        <v>5</v>
      </c>
      <c r="S26" s="2">
        <f t="shared" si="1"/>
        <v>18</v>
      </c>
      <c r="T26" s="2">
        <v>2</v>
      </c>
      <c r="U26" s="2">
        <v>2</v>
      </c>
      <c r="V26" s="2">
        <f t="shared" si="2"/>
        <v>4</v>
      </c>
      <c r="W26" s="2">
        <v>1</v>
      </c>
      <c r="X26" s="2">
        <v>1</v>
      </c>
      <c r="Y26" s="2">
        <v>1</v>
      </c>
      <c r="Z26" s="2">
        <f t="shared" si="3"/>
        <v>3</v>
      </c>
      <c r="AA26" s="4">
        <f t="shared" si="4"/>
        <v>48</v>
      </c>
      <c r="AB26" s="6">
        <v>1</v>
      </c>
      <c r="AC26" s="5">
        <v>22000</v>
      </c>
      <c r="AD26" s="5">
        <v>5000</v>
      </c>
      <c r="AE26" s="5">
        <v>5000</v>
      </c>
    </row>
    <row r="27" spans="2:31" ht="20.100000000000001" customHeight="1" x14ac:dyDescent="0.25">
      <c r="B27" s="16">
        <v>23</v>
      </c>
      <c r="C27" s="8" t="s">
        <v>57</v>
      </c>
      <c r="D27" s="8">
        <v>1</v>
      </c>
      <c r="E27" s="44" t="s">
        <v>72</v>
      </c>
      <c r="F27" s="5">
        <v>98850</v>
      </c>
      <c r="G27" s="5">
        <v>30600</v>
      </c>
      <c r="H27" s="20">
        <f>Tablica242[[#This Row],[Iznos potpore koji se traži od Središnjice MH]]/Tablica242[[#This Row],[Ukupna vrijednost programa]]</f>
        <v>0.30955993930197268</v>
      </c>
      <c r="I27" s="2">
        <v>5</v>
      </c>
      <c r="J27" s="2">
        <v>5</v>
      </c>
      <c r="K27" s="2">
        <v>5</v>
      </c>
      <c r="L27" s="2">
        <v>5</v>
      </c>
      <c r="M27" s="2">
        <v>1</v>
      </c>
      <c r="N27" s="2">
        <v>3</v>
      </c>
      <c r="O27" s="2">
        <f t="shared" si="0"/>
        <v>24</v>
      </c>
      <c r="P27" s="2">
        <v>9</v>
      </c>
      <c r="Q27" s="2">
        <v>9</v>
      </c>
      <c r="R27" s="2">
        <v>7</v>
      </c>
      <c r="S27" s="2">
        <f t="shared" si="1"/>
        <v>25</v>
      </c>
      <c r="T27" s="2">
        <v>2</v>
      </c>
      <c r="U27" s="2">
        <v>3</v>
      </c>
      <c r="V27" s="2">
        <f t="shared" si="2"/>
        <v>5</v>
      </c>
      <c r="W27" s="2">
        <v>1</v>
      </c>
      <c r="X27" s="2">
        <v>1</v>
      </c>
      <c r="Y27" s="2">
        <v>3</v>
      </c>
      <c r="Z27" s="2">
        <f t="shared" si="3"/>
        <v>5</v>
      </c>
      <c r="AA27" s="4">
        <f t="shared" si="4"/>
        <v>59</v>
      </c>
      <c r="AB27" s="6">
        <v>1</v>
      </c>
      <c r="AC27" s="5">
        <v>30600</v>
      </c>
      <c r="AD27" s="5">
        <v>10000</v>
      </c>
      <c r="AE27" s="5">
        <v>8000</v>
      </c>
    </row>
    <row r="28" spans="2:31" ht="20.100000000000001" hidden="1" customHeight="1" x14ac:dyDescent="0.25">
      <c r="B28" s="11">
        <v>24</v>
      </c>
      <c r="C28" s="24" t="s">
        <v>24</v>
      </c>
      <c r="D28" s="8">
        <v>3</v>
      </c>
      <c r="E28" s="7" t="s">
        <v>111</v>
      </c>
      <c r="F28" s="5">
        <v>283000</v>
      </c>
      <c r="G28" s="5">
        <v>155660</v>
      </c>
      <c r="H28" s="20">
        <f>Tablica242[[#This Row],[Iznos potpore koji se traži od Središnjice MH]]/Tablica242[[#This Row],[Ukupna vrijednost programa]]</f>
        <v>0.55003533568904595</v>
      </c>
      <c r="I28" s="2"/>
      <c r="J28" s="2"/>
      <c r="K28" s="2"/>
      <c r="L28" s="2"/>
      <c r="M28" s="2"/>
      <c r="N28" s="2"/>
      <c r="O28" s="2">
        <f>SUM(I28:N28)</f>
        <v>0</v>
      </c>
      <c r="P28" s="2"/>
      <c r="Q28" s="2"/>
      <c r="R28" s="2"/>
      <c r="S28" s="2">
        <f>SUM(P28:R28)</f>
        <v>0</v>
      </c>
      <c r="T28" s="2"/>
      <c r="U28" s="2"/>
      <c r="V28" s="2">
        <f>SUM(T28:U28)</f>
        <v>0</v>
      </c>
      <c r="W28" s="2"/>
      <c r="X28" s="2"/>
      <c r="Y28" s="2"/>
      <c r="Z28" s="2">
        <f>SUM(W28:Y28)</f>
        <v>0</v>
      </c>
      <c r="AA28" s="4">
        <f>SUM(Z28+V28+S28+O28)</f>
        <v>0</v>
      </c>
      <c r="AB28" s="4"/>
      <c r="AC28" s="4"/>
      <c r="AD28" s="5"/>
      <c r="AE28" s="5"/>
    </row>
    <row r="29" spans="2:31" ht="62.1" hidden="1" customHeight="1" x14ac:dyDescent="0.25">
      <c r="B29" s="16">
        <v>25</v>
      </c>
      <c r="C29" s="24" t="s">
        <v>17</v>
      </c>
      <c r="D29" s="8">
        <v>4</v>
      </c>
      <c r="E29" s="7" t="s">
        <v>117</v>
      </c>
      <c r="F29" s="5">
        <v>508000</v>
      </c>
      <c r="G29" s="5">
        <v>80000</v>
      </c>
      <c r="H29" s="20">
        <f>Tablica242[[#This Row],[Iznos potpore koji se traži od Središnjice MH]]/Tablica242[[#This Row],[Ukupna vrijednost programa]]</f>
        <v>0.15748031496062992</v>
      </c>
      <c r="I29" s="2"/>
      <c r="J29" s="2"/>
      <c r="K29" s="2"/>
      <c r="L29" s="2"/>
      <c r="M29" s="2"/>
      <c r="N29" s="2"/>
      <c r="O29" s="2">
        <f>SUM(I29:N29)</f>
        <v>0</v>
      </c>
      <c r="P29" s="2"/>
      <c r="Q29" s="2"/>
      <c r="R29" s="2"/>
      <c r="S29" s="2">
        <f>SUM(P29:R29)</f>
        <v>0</v>
      </c>
      <c r="T29" s="2"/>
      <c r="U29" s="2"/>
      <c r="V29" s="2">
        <f>SUM(T29:U29)</f>
        <v>0</v>
      </c>
      <c r="W29" s="2"/>
      <c r="X29" s="2"/>
      <c r="Y29" s="2"/>
      <c r="Z29" s="2">
        <f>SUM(W29:Y29)</f>
        <v>0</v>
      </c>
      <c r="AA29" s="4">
        <f>SUM(Z29+V29+S29+O29)</f>
        <v>0</v>
      </c>
      <c r="AB29" s="4"/>
      <c r="AC29" s="4"/>
      <c r="AD29" s="5"/>
      <c r="AE29" s="5"/>
    </row>
    <row r="30" spans="2:31" ht="20.100000000000001" customHeight="1" x14ac:dyDescent="0.25">
      <c r="B30" s="16">
        <v>26</v>
      </c>
      <c r="C30" s="8" t="s">
        <v>44</v>
      </c>
      <c r="D30" s="8">
        <v>1</v>
      </c>
      <c r="E30" s="7" t="s">
        <v>45</v>
      </c>
      <c r="F30" s="5">
        <v>150000</v>
      </c>
      <c r="G30" s="5">
        <v>50000</v>
      </c>
      <c r="H30" s="20">
        <f>Tablica242[[#This Row],[Iznos potpore koji se traži od Središnjice MH]]/Tablica242[[#This Row],[Ukupna vrijednost programa]]</f>
        <v>0.33333333333333331</v>
      </c>
      <c r="I30" s="2">
        <v>5</v>
      </c>
      <c r="J30" s="2">
        <v>5</v>
      </c>
      <c r="K30" s="2">
        <v>5</v>
      </c>
      <c r="L30" s="2">
        <v>5</v>
      </c>
      <c r="M30" s="2">
        <v>2</v>
      </c>
      <c r="N30" s="2">
        <v>4</v>
      </c>
      <c r="O30" s="2">
        <f t="shared" si="0"/>
        <v>26</v>
      </c>
      <c r="P30" s="2">
        <v>6</v>
      </c>
      <c r="Q30" s="2">
        <v>9</v>
      </c>
      <c r="R30" s="2">
        <v>6</v>
      </c>
      <c r="S30" s="2">
        <f t="shared" si="1"/>
        <v>21</v>
      </c>
      <c r="T30" s="2">
        <v>2</v>
      </c>
      <c r="U30" s="2">
        <v>3</v>
      </c>
      <c r="V30" s="2">
        <f t="shared" si="2"/>
        <v>5</v>
      </c>
      <c r="W30" s="2">
        <v>2</v>
      </c>
      <c r="X30" s="2">
        <v>1</v>
      </c>
      <c r="Y30" s="2">
        <v>1</v>
      </c>
      <c r="Z30" s="2">
        <f t="shared" si="3"/>
        <v>4</v>
      </c>
      <c r="AA30" s="4">
        <f t="shared" si="4"/>
        <v>56</v>
      </c>
      <c r="AB30" s="6">
        <v>1</v>
      </c>
      <c r="AC30" s="5">
        <v>50000</v>
      </c>
      <c r="AD30" s="5">
        <v>20000</v>
      </c>
      <c r="AE30" s="5">
        <v>15000</v>
      </c>
    </row>
    <row r="31" spans="2:31" ht="20.100000000000001" customHeight="1" x14ac:dyDescent="0.25">
      <c r="B31" s="11">
        <v>27</v>
      </c>
      <c r="C31" s="8" t="s">
        <v>33</v>
      </c>
      <c r="D31" s="8">
        <v>1</v>
      </c>
      <c r="E31" s="7" t="s">
        <v>34</v>
      </c>
      <c r="F31" s="5">
        <v>30000</v>
      </c>
      <c r="G31" s="5">
        <v>25000</v>
      </c>
      <c r="H31" s="20">
        <f>Tablica242[[#This Row],[Iznos potpore koji se traži od Središnjice MH]]/Tablica242[[#This Row],[Ukupna vrijednost programa]]</f>
        <v>0.83333333333333337</v>
      </c>
      <c r="I31" s="2">
        <v>5</v>
      </c>
      <c r="J31" s="2">
        <v>5</v>
      </c>
      <c r="K31" s="2">
        <v>5</v>
      </c>
      <c r="L31" s="2">
        <v>0</v>
      </c>
      <c r="M31" s="2">
        <v>0</v>
      </c>
      <c r="N31" s="2">
        <v>0</v>
      </c>
      <c r="O31" s="2">
        <f t="shared" si="0"/>
        <v>15</v>
      </c>
      <c r="P31" s="2">
        <v>8</v>
      </c>
      <c r="Q31" s="2">
        <v>5</v>
      </c>
      <c r="R31" s="2">
        <v>5</v>
      </c>
      <c r="S31" s="2">
        <f t="shared" si="1"/>
        <v>18</v>
      </c>
      <c r="T31" s="2">
        <v>2</v>
      </c>
      <c r="U31" s="2">
        <v>2</v>
      </c>
      <c r="V31" s="2">
        <f t="shared" si="2"/>
        <v>4</v>
      </c>
      <c r="W31" s="2">
        <v>1</v>
      </c>
      <c r="X31" s="2">
        <v>0</v>
      </c>
      <c r="Y31" s="2">
        <v>1</v>
      </c>
      <c r="Z31" s="2">
        <f t="shared" si="3"/>
        <v>2</v>
      </c>
      <c r="AA31" s="4">
        <f t="shared" si="4"/>
        <v>39</v>
      </c>
      <c r="AB31" s="6">
        <v>0.75</v>
      </c>
      <c r="AC31" s="5">
        <v>18750</v>
      </c>
      <c r="AD31" s="29">
        <v>10000</v>
      </c>
      <c r="AE31" s="5">
        <v>6000</v>
      </c>
    </row>
    <row r="32" spans="2:31" ht="20.100000000000001" customHeight="1" x14ac:dyDescent="0.25">
      <c r="B32" s="16">
        <v>28</v>
      </c>
      <c r="C32" s="8" t="s">
        <v>60</v>
      </c>
      <c r="D32" s="8">
        <v>1</v>
      </c>
      <c r="E32" s="1" t="s">
        <v>73</v>
      </c>
      <c r="F32" s="5">
        <v>8225</v>
      </c>
      <c r="G32" s="5">
        <v>8225</v>
      </c>
      <c r="H32" s="20">
        <f>Tablica242[[#This Row],[Iznos potpore koji se traži od Središnjice MH]]/Tablica242[[#This Row],[Ukupna vrijednost programa]]</f>
        <v>1</v>
      </c>
      <c r="I32" s="2">
        <v>5</v>
      </c>
      <c r="J32" s="2">
        <v>5</v>
      </c>
      <c r="K32" s="2">
        <v>5</v>
      </c>
      <c r="L32" s="2">
        <v>5</v>
      </c>
      <c r="M32" s="2">
        <v>2</v>
      </c>
      <c r="N32" s="2">
        <v>4</v>
      </c>
      <c r="O32" s="2">
        <f t="shared" si="0"/>
        <v>26</v>
      </c>
      <c r="P32" s="2">
        <v>7</v>
      </c>
      <c r="Q32" s="2">
        <v>5</v>
      </c>
      <c r="R32" s="2">
        <v>5</v>
      </c>
      <c r="S32" s="2">
        <f t="shared" si="1"/>
        <v>17</v>
      </c>
      <c r="T32" s="2">
        <v>2</v>
      </c>
      <c r="U32" s="2">
        <v>1</v>
      </c>
      <c r="V32" s="2">
        <f t="shared" si="2"/>
        <v>3</v>
      </c>
      <c r="W32" s="2">
        <v>0</v>
      </c>
      <c r="X32" s="2">
        <v>1</v>
      </c>
      <c r="Y32" s="2">
        <v>1</v>
      </c>
      <c r="Z32" s="2">
        <f t="shared" si="3"/>
        <v>2</v>
      </c>
      <c r="AA32" s="4">
        <f t="shared" si="4"/>
        <v>48</v>
      </c>
      <c r="AB32" s="6">
        <v>0.75</v>
      </c>
      <c r="AC32" s="5">
        <v>6168.75</v>
      </c>
      <c r="AD32" s="5">
        <v>8000</v>
      </c>
      <c r="AE32" s="5">
        <v>5000</v>
      </c>
    </row>
    <row r="33" spans="2:31" ht="45" hidden="1" customHeight="1" x14ac:dyDescent="0.25">
      <c r="B33" s="11">
        <v>29</v>
      </c>
      <c r="C33" s="24" t="s">
        <v>76</v>
      </c>
      <c r="D33" s="8">
        <v>3</v>
      </c>
      <c r="E33" s="7" t="s">
        <v>112</v>
      </c>
      <c r="F33" s="5">
        <v>130000</v>
      </c>
      <c r="G33" s="5">
        <v>13000</v>
      </c>
      <c r="H33" s="20">
        <f>Tablica242[[#This Row],[Iznos potpore koji se traži od Središnjice MH]]/Tablica242[[#This Row],[Ukupna vrijednost programa]]</f>
        <v>0.1</v>
      </c>
      <c r="I33" s="2"/>
      <c r="J33" s="2"/>
      <c r="K33" s="2"/>
      <c r="L33" s="2"/>
      <c r="M33" s="2"/>
      <c r="N33" s="2"/>
      <c r="O33" s="2">
        <f>SUM(I33:N33)</f>
        <v>0</v>
      </c>
      <c r="P33" s="2"/>
      <c r="Q33" s="2"/>
      <c r="R33" s="2"/>
      <c r="S33" s="2">
        <f>SUM(P33:R33)</f>
        <v>0</v>
      </c>
      <c r="T33" s="2"/>
      <c r="U33" s="2"/>
      <c r="V33" s="2">
        <f>SUM(T33:U33)</f>
        <v>0</v>
      </c>
      <c r="W33" s="2"/>
      <c r="X33" s="2"/>
      <c r="Y33" s="2"/>
      <c r="Z33" s="2">
        <f>SUM(W33:Y33)</f>
        <v>0</v>
      </c>
      <c r="AA33" s="4">
        <f>SUM(Z33+V33+S33+O33)</f>
        <v>0</v>
      </c>
      <c r="AB33" s="6"/>
      <c r="AC33" s="5"/>
      <c r="AD33" s="5"/>
      <c r="AE33" s="5"/>
    </row>
    <row r="34" spans="2:31" ht="20.100000000000001" customHeight="1" x14ac:dyDescent="0.25">
      <c r="B34" s="16">
        <v>30</v>
      </c>
      <c r="C34" s="8" t="s">
        <v>56</v>
      </c>
      <c r="D34" s="8">
        <v>1</v>
      </c>
      <c r="E34" s="7" t="s">
        <v>71</v>
      </c>
      <c r="F34" s="5">
        <v>11250</v>
      </c>
      <c r="G34" s="5">
        <v>5000</v>
      </c>
      <c r="H34" s="20">
        <f>Tablica242[[#This Row],[Iznos potpore koji se traži od Središnjice MH]]/Tablica242[[#This Row],[Ukupna vrijednost programa]]</f>
        <v>0.44444444444444442</v>
      </c>
      <c r="I34" s="2">
        <v>5</v>
      </c>
      <c r="J34" s="2">
        <v>5</v>
      </c>
      <c r="K34" s="2">
        <v>5</v>
      </c>
      <c r="L34" s="2">
        <v>5</v>
      </c>
      <c r="M34" s="2">
        <v>2</v>
      </c>
      <c r="N34" s="2">
        <v>1</v>
      </c>
      <c r="O34" s="2">
        <f t="shared" si="0"/>
        <v>23</v>
      </c>
      <c r="P34" s="2">
        <v>7</v>
      </c>
      <c r="Q34" s="2">
        <v>8</v>
      </c>
      <c r="R34" s="2">
        <v>8</v>
      </c>
      <c r="S34" s="2">
        <f t="shared" si="1"/>
        <v>23</v>
      </c>
      <c r="T34" s="2">
        <v>1</v>
      </c>
      <c r="U34" s="2">
        <v>1</v>
      </c>
      <c r="V34" s="2">
        <f t="shared" si="2"/>
        <v>2</v>
      </c>
      <c r="W34" s="2">
        <v>2</v>
      </c>
      <c r="X34" s="2">
        <v>1</v>
      </c>
      <c r="Y34" s="2">
        <v>2</v>
      </c>
      <c r="Z34" s="2">
        <f t="shared" si="3"/>
        <v>5</v>
      </c>
      <c r="AA34" s="4">
        <f t="shared" si="4"/>
        <v>53</v>
      </c>
      <c r="AB34" s="6">
        <v>0.75</v>
      </c>
      <c r="AC34" s="5">
        <v>3750</v>
      </c>
      <c r="AD34" s="5">
        <v>5000</v>
      </c>
      <c r="AE34" s="5">
        <v>5000</v>
      </c>
    </row>
    <row r="35" spans="2:31" ht="20.100000000000001" customHeight="1" x14ac:dyDescent="0.25">
      <c r="B35" s="16">
        <v>31</v>
      </c>
      <c r="C35" s="8" t="s">
        <v>30</v>
      </c>
      <c r="D35" s="8">
        <v>1</v>
      </c>
      <c r="E35" s="7" t="s">
        <v>29</v>
      </c>
      <c r="F35" s="5">
        <v>30000</v>
      </c>
      <c r="G35" s="5">
        <v>25000</v>
      </c>
      <c r="H35" s="20">
        <f>Tablica242[[#This Row],[Iznos potpore koji se traži od Središnjice MH]]/Tablica242[[#This Row],[Ukupna vrijednost programa]]</f>
        <v>0.83333333333333337</v>
      </c>
      <c r="I35" s="2">
        <v>5</v>
      </c>
      <c r="J35" s="2">
        <v>5</v>
      </c>
      <c r="K35" s="2">
        <v>5</v>
      </c>
      <c r="L35" s="2">
        <v>5</v>
      </c>
      <c r="M35" s="2">
        <v>3</v>
      </c>
      <c r="N35" s="2">
        <v>5</v>
      </c>
      <c r="O35" s="2">
        <f t="shared" si="0"/>
        <v>28</v>
      </c>
      <c r="P35" s="2">
        <v>5</v>
      </c>
      <c r="Q35" s="2">
        <v>6</v>
      </c>
      <c r="R35" s="2">
        <v>5</v>
      </c>
      <c r="S35" s="2">
        <f t="shared" si="1"/>
        <v>16</v>
      </c>
      <c r="T35" s="2">
        <v>1</v>
      </c>
      <c r="U35" s="2">
        <v>1</v>
      </c>
      <c r="V35" s="2">
        <f t="shared" si="2"/>
        <v>2</v>
      </c>
      <c r="W35" s="2">
        <v>2</v>
      </c>
      <c r="X35" s="2">
        <v>1</v>
      </c>
      <c r="Y35" s="2">
        <v>2</v>
      </c>
      <c r="Z35" s="2">
        <f t="shared" si="3"/>
        <v>5</v>
      </c>
      <c r="AA35" s="4">
        <f t="shared" si="4"/>
        <v>51</v>
      </c>
      <c r="AB35" s="6">
        <v>0.75</v>
      </c>
      <c r="AC35" s="5">
        <v>18750</v>
      </c>
      <c r="AD35" s="5">
        <v>10000</v>
      </c>
      <c r="AE35" s="5">
        <v>8000</v>
      </c>
    </row>
    <row r="36" spans="2:31" ht="27.95" hidden="1" customHeight="1" x14ac:dyDescent="0.25">
      <c r="B36" s="11">
        <v>32</v>
      </c>
      <c r="C36" s="24" t="s">
        <v>80</v>
      </c>
      <c r="D36" s="8">
        <v>1</v>
      </c>
      <c r="E36" s="7" t="s">
        <v>81</v>
      </c>
      <c r="F36" s="5">
        <v>84416.72</v>
      </c>
      <c r="G36" s="5">
        <v>15000</v>
      </c>
      <c r="H36" s="20">
        <f>Tablica242[[#This Row],[Iznos potpore koji se traži od Središnjice MH]]/Tablica242[[#This Row],[Ukupna vrijednost programa]]</f>
        <v>0.17768991735286563</v>
      </c>
      <c r="I36" s="2"/>
      <c r="J36" s="2"/>
      <c r="K36" s="2"/>
      <c r="L36" s="2"/>
      <c r="M36" s="2"/>
      <c r="N36" s="2"/>
      <c r="O36" s="2">
        <f>SUM(I36:N36)</f>
        <v>0</v>
      </c>
      <c r="P36" s="2"/>
      <c r="Q36" s="2"/>
      <c r="R36" s="2"/>
      <c r="S36" s="2">
        <f>SUM(P36:R36)</f>
        <v>0</v>
      </c>
      <c r="T36" s="2"/>
      <c r="U36" s="2"/>
      <c r="V36" s="2">
        <f>SUM(T36:U36)</f>
        <v>0</v>
      </c>
      <c r="W36" s="2"/>
      <c r="X36" s="2"/>
      <c r="Y36" s="2"/>
      <c r="Z36" s="2">
        <f>SUM(W36:Y36)</f>
        <v>0</v>
      </c>
      <c r="AA36" s="4">
        <f>SUM(Z36+V36+S36+O36)</f>
        <v>0</v>
      </c>
      <c r="AB36" s="6"/>
      <c r="AC36" s="5"/>
      <c r="AD36" s="5"/>
      <c r="AE36" s="5"/>
    </row>
    <row r="37" spans="2:31" ht="27.95" customHeight="1" x14ac:dyDescent="0.25">
      <c r="B37" s="16">
        <v>33</v>
      </c>
      <c r="C37" s="8" t="s">
        <v>55</v>
      </c>
      <c r="D37" s="8">
        <v>1</v>
      </c>
      <c r="E37" s="7" t="s">
        <v>70</v>
      </c>
      <c r="F37" s="5">
        <v>109533.09</v>
      </c>
      <c r="G37" s="5">
        <v>19000</v>
      </c>
      <c r="H37" s="20">
        <f>Tablica242[[#This Row],[Iznos potpore koji se traži od Središnjice MH]]/Tablica242[[#This Row],[Ukupna vrijednost programa]]</f>
        <v>0.1734635624723086</v>
      </c>
      <c r="I37" s="2">
        <v>5</v>
      </c>
      <c r="J37" s="2">
        <v>5</v>
      </c>
      <c r="K37" s="2">
        <v>5</v>
      </c>
      <c r="L37" s="2">
        <v>5</v>
      </c>
      <c r="M37" s="2">
        <v>1</v>
      </c>
      <c r="N37" s="2">
        <v>2</v>
      </c>
      <c r="O37" s="2">
        <f t="shared" si="0"/>
        <v>23</v>
      </c>
      <c r="P37" s="2">
        <v>9</v>
      </c>
      <c r="Q37" s="2">
        <v>9</v>
      </c>
      <c r="R37" s="2">
        <v>9</v>
      </c>
      <c r="S37" s="2">
        <f t="shared" si="1"/>
        <v>27</v>
      </c>
      <c r="T37" s="2">
        <v>3</v>
      </c>
      <c r="U37" s="2">
        <v>3</v>
      </c>
      <c r="V37" s="2">
        <f t="shared" si="2"/>
        <v>6</v>
      </c>
      <c r="W37" s="2">
        <v>2</v>
      </c>
      <c r="X37" s="2">
        <v>2</v>
      </c>
      <c r="Y37" s="2">
        <v>3</v>
      </c>
      <c r="Z37" s="2">
        <f t="shared" si="3"/>
        <v>7</v>
      </c>
      <c r="AA37" s="4">
        <f t="shared" si="4"/>
        <v>63</v>
      </c>
      <c r="AB37" s="6">
        <v>1</v>
      </c>
      <c r="AC37" s="5">
        <v>19000</v>
      </c>
      <c r="AD37" s="5">
        <v>19000</v>
      </c>
      <c r="AE37" s="5">
        <v>19000</v>
      </c>
    </row>
    <row r="38" spans="2:31" ht="35.1" customHeight="1" x14ac:dyDescent="0.25">
      <c r="B38" s="11">
        <v>34</v>
      </c>
      <c r="C38" s="8" t="s">
        <v>25</v>
      </c>
      <c r="D38" s="8">
        <v>2</v>
      </c>
      <c r="E38" s="7" t="s">
        <v>122</v>
      </c>
      <c r="F38" s="5">
        <v>115000</v>
      </c>
      <c r="G38" s="5">
        <v>30000</v>
      </c>
      <c r="H38" s="20">
        <f>Tablica242[[#This Row],[Iznos potpore koji se traži od Središnjice MH]]/Tablica242[[#This Row],[Ukupna vrijednost programa]]</f>
        <v>0.2608695652173913</v>
      </c>
      <c r="I38" s="2">
        <v>5</v>
      </c>
      <c r="J38" s="2">
        <v>5</v>
      </c>
      <c r="K38" s="2">
        <v>5</v>
      </c>
      <c r="L38" s="2">
        <v>5</v>
      </c>
      <c r="M38" s="2">
        <v>2</v>
      </c>
      <c r="N38" s="2">
        <v>5</v>
      </c>
      <c r="O38" s="2">
        <f t="shared" si="0"/>
        <v>27</v>
      </c>
      <c r="P38" s="2">
        <v>9</v>
      </c>
      <c r="Q38" s="2">
        <v>9</v>
      </c>
      <c r="R38" s="2">
        <v>9</v>
      </c>
      <c r="S38" s="2">
        <f t="shared" si="1"/>
        <v>27</v>
      </c>
      <c r="T38" s="2">
        <v>2</v>
      </c>
      <c r="U38" s="2">
        <v>2</v>
      </c>
      <c r="V38" s="2">
        <f t="shared" si="2"/>
        <v>4</v>
      </c>
      <c r="W38" s="2">
        <v>3</v>
      </c>
      <c r="X38" s="2">
        <v>2</v>
      </c>
      <c r="Y38" s="2">
        <v>3</v>
      </c>
      <c r="Z38" s="2">
        <f t="shared" si="3"/>
        <v>8</v>
      </c>
      <c r="AA38" s="4">
        <f t="shared" si="4"/>
        <v>66</v>
      </c>
      <c r="AB38" s="6">
        <v>1</v>
      </c>
      <c r="AC38" s="5">
        <v>30000</v>
      </c>
      <c r="AD38" s="5">
        <v>30000</v>
      </c>
      <c r="AE38" s="5">
        <v>20000</v>
      </c>
    </row>
    <row r="39" spans="2:31" ht="30" customHeight="1" x14ac:dyDescent="0.25">
      <c r="B39" s="16">
        <v>35</v>
      </c>
      <c r="C39" s="8" t="s">
        <v>35</v>
      </c>
      <c r="D39" s="8">
        <v>1</v>
      </c>
      <c r="E39" s="60" t="s">
        <v>123</v>
      </c>
      <c r="F39" s="5">
        <v>45000</v>
      </c>
      <c r="G39" s="5">
        <v>10000</v>
      </c>
      <c r="H39" s="20">
        <f>Tablica242[[#This Row],[Iznos potpore koji se traži od Središnjice MH]]/Tablica242[[#This Row],[Ukupna vrijednost programa]]</f>
        <v>0.22222222222222221</v>
      </c>
      <c r="I39" s="2">
        <v>5</v>
      </c>
      <c r="J39" s="2">
        <v>5</v>
      </c>
      <c r="K39" s="2">
        <v>5</v>
      </c>
      <c r="L39" s="2">
        <v>5</v>
      </c>
      <c r="M39" s="2">
        <v>2</v>
      </c>
      <c r="N39" s="2">
        <v>3</v>
      </c>
      <c r="O39" s="2">
        <f>SUM(I39:N39)</f>
        <v>25</v>
      </c>
      <c r="P39" s="2">
        <v>9</v>
      </c>
      <c r="Q39" s="2">
        <v>7</v>
      </c>
      <c r="R39" s="2">
        <v>9</v>
      </c>
      <c r="S39" s="2">
        <f>SUM(P39:R39)</f>
        <v>25</v>
      </c>
      <c r="T39" s="2">
        <v>2</v>
      </c>
      <c r="U39" s="2">
        <v>1</v>
      </c>
      <c r="V39" s="2">
        <f>SUM(T39:U39)</f>
        <v>3</v>
      </c>
      <c r="W39" s="2">
        <v>0</v>
      </c>
      <c r="X39" s="2">
        <v>2</v>
      </c>
      <c r="Y39" s="2">
        <v>2</v>
      </c>
      <c r="Z39" s="2">
        <f>SUM(W39:Y39)</f>
        <v>4</v>
      </c>
      <c r="AA39" s="4">
        <f>SUM(Z39+V39+S39+O39)</f>
        <v>57</v>
      </c>
      <c r="AB39" s="6">
        <v>1</v>
      </c>
      <c r="AC39" s="5">
        <v>10000</v>
      </c>
      <c r="AD39" s="5">
        <v>10000</v>
      </c>
      <c r="AE39" s="5">
        <v>8000</v>
      </c>
    </row>
    <row r="40" spans="2:31" ht="30" customHeight="1" x14ac:dyDescent="0.25">
      <c r="B40" s="16">
        <v>36</v>
      </c>
      <c r="C40" s="8" t="s">
        <v>50</v>
      </c>
      <c r="D40" s="8">
        <v>1</v>
      </c>
      <c r="E40" s="1" t="s">
        <v>79</v>
      </c>
      <c r="F40" s="5">
        <v>110000</v>
      </c>
      <c r="G40" s="5">
        <v>55000</v>
      </c>
      <c r="H40" s="20">
        <f>Tablica242[[#This Row],[Iznos potpore koji se traži od Središnjice MH]]/Tablica242[[#This Row],[Ukupna vrijednost programa]]</f>
        <v>0.5</v>
      </c>
      <c r="I40" s="2">
        <v>5</v>
      </c>
      <c r="J40" s="2">
        <v>5</v>
      </c>
      <c r="K40" s="2">
        <v>5</v>
      </c>
      <c r="L40" s="2">
        <v>5</v>
      </c>
      <c r="M40" s="2">
        <v>2</v>
      </c>
      <c r="N40" s="2">
        <v>5</v>
      </c>
      <c r="O40" s="2">
        <f t="shared" si="0"/>
        <v>27</v>
      </c>
      <c r="P40" s="2">
        <v>8</v>
      </c>
      <c r="Q40" s="2">
        <v>7</v>
      </c>
      <c r="R40" s="2">
        <v>6</v>
      </c>
      <c r="S40" s="2">
        <f t="shared" si="1"/>
        <v>21</v>
      </c>
      <c r="T40" s="2">
        <v>2</v>
      </c>
      <c r="U40" s="2">
        <v>1</v>
      </c>
      <c r="V40" s="2">
        <f t="shared" si="2"/>
        <v>3</v>
      </c>
      <c r="W40" s="2">
        <v>2</v>
      </c>
      <c r="X40" s="2">
        <v>2</v>
      </c>
      <c r="Y40" s="2">
        <v>2</v>
      </c>
      <c r="Z40" s="2">
        <f t="shared" si="3"/>
        <v>6</v>
      </c>
      <c r="AA40" s="4">
        <f t="shared" si="4"/>
        <v>57</v>
      </c>
      <c r="AB40" s="6">
        <v>1</v>
      </c>
      <c r="AC40" s="5">
        <v>55000</v>
      </c>
      <c r="AD40" s="5">
        <v>30000</v>
      </c>
      <c r="AE40" s="5">
        <v>20000</v>
      </c>
    </row>
    <row r="41" spans="2:31" ht="20.100000000000001" hidden="1" customHeight="1" x14ac:dyDescent="0.25">
      <c r="B41" s="11">
        <v>37</v>
      </c>
      <c r="C41" s="24" t="s">
        <v>18</v>
      </c>
      <c r="D41" s="8">
        <v>2</v>
      </c>
      <c r="E41" s="7" t="s">
        <v>113</v>
      </c>
      <c r="F41" s="5">
        <v>40000</v>
      </c>
      <c r="G41" s="5">
        <v>40000</v>
      </c>
      <c r="H41" s="20">
        <f>Tablica242[[#This Row],[Iznos potpore koji se traži od Središnjice MH]]/Tablica242[[#This Row],[Ukupna vrijednost programa]]</f>
        <v>1</v>
      </c>
      <c r="I41" s="2"/>
      <c r="J41" s="2"/>
      <c r="K41" s="2"/>
      <c r="L41" s="2"/>
      <c r="M41" s="2"/>
      <c r="N41" s="2"/>
      <c r="O41" s="2">
        <f>SUM(I41:N41)</f>
        <v>0</v>
      </c>
      <c r="P41" s="2"/>
      <c r="Q41" s="2"/>
      <c r="R41" s="2"/>
      <c r="S41" s="2">
        <f>SUM(P41:R41)</f>
        <v>0</v>
      </c>
      <c r="T41" s="2"/>
      <c r="U41" s="2"/>
      <c r="V41" s="2">
        <f>SUM(T41:U41)</f>
        <v>0</v>
      </c>
      <c r="W41" s="2"/>
      <c r="X41" s="2"/>
      <c r="Y41" s="2"/>
      <c r="Z41" s="2">
        <f>SUM(W41:Y41)</f>
        <v>0</v>
      </c>
      <c r="AA41" s="4">
        <f>SUM(Z41+V41+S41+O41)</f>
        <v>0</v>
      </c>
      <c r="AB41" s="6"/>
      <c r="AC41" s="5"/>
      <c r="AD41" s="5"/>
      <c r="AE41" s="5"/>
    </row>
    <row r="42" spans="2:31" ht="20.100000000000001" customHeight="1" x14ac:dyDescent="0.25">
      <c r="B42" s="16">
        <v>38</v>
      </c>
      <c r="C42" s="9" t="s">
        <v>107</v>
      </c>
      <c r="D42" s="8">
        <v>1</v>
      </c>
      <c r="E42" s="7" t="s">
        <v>82</v>
      </c>
      <c r="F42" s="5">
        <v>121500</v>
      </c>
      <c r="G42" s="5">
        <v>20000</v>
      </c>
      <c r="H42" s="20">
        <f>Tablica242[[#This Row],[Iznos potpore koji se traži od Središnjice MH]]/Tablica242[[#This Row],[Ukupna vrijednost programa]]</f>
        <v>0.16460905349794239</v>
      </c>
      <c r="I42" s="2">
        <v>5</v>
      </c>
      <c r="J42" s="2">
        <v>5</v>
      </c>
      <c r="K42" s="2">
        <v>5</v>
      </c>
      <c r="L42" s="2">
        <v>5</v>
      </c>
      <c r="M42" s="2">
        <v>1</v>
      </c>
      <c r="N42" s="2">
        <v>3</v>
      </c>
      <c r="O42" s="2">
        <f t="shared" ref="O42:O48" si="5">SUM(I42:N42)</f>
        <v>24</v>
      </c>
      <c r="P42" s="2">
        <v>9</v>
      </c>
      <c r="Q42" s="2">
        <v>9</v>
      </c>
      <c r="R42" s="2">
        <v>9</v>
      </c>
      <c r="S42" s="2">
        <f t="shared" si="1"/>
        <v>27</v>
      </c>
      <c r="T42" s="2">
        <v>3</v>
      </c>
      <c r="U42" s="2">
        <v>2</v>
      </c>
      <c r="V42" s="2">
        <f t="shared" si="2"/>
        <v>5</v>
      </c>
      <c r="W42" s="2">
        <v>2</v>
      </c>
      <c r="X42" s="2">
        <v>1</v>
      </c>
      <c r="Y42" s="2">
        <v>3</v>
      </c>
      <c r="Z42" s="2">
        <f t="shared" si="3"/>
        <v>6</v>
      </c>
      <c r="AA42" s="4">
        <f t="shared" si="4"/>
        <v>62</v>
      </c>
      <c r="AB42" s="6">
        <v>1</v>
      </c>
      <c r="AC42" s="5">
        <v>20000</v>
      </c>
      <c r="AD42" s="5">
        <v>15000</v>
      </c>
      <c r="AE42" s="5">
        <v>10000</v>
      </c>
    </row>
    <row r="43" spans="2:31" ht="20.100000000000001" customHeight="1" x14ac:dyDescent="0.25">
      <c r="B43" s="11">
        <v>39</v>
      </c>
      <c r="C43" s="8" t="s">
        <v>19</v>
      </c>
      <c r="D43" s="8">
        <v>1</v>
      </c>
      <c r="E43" s="7" t="s">
        <v>83</v>
      </c>
      <c r="F43" s="5">
        <v>38462</v>
      </c>
      <c r="G43" s="5">
        <v>5684</v>
      </c>
      <c r="H43" s="20">
        <f>Tablica242[[#This Row],[Iznos potpore koji se traži od Središnjice MH]]/Tablica242[[#This Row],[Ukupna vrijednost programa]]</f>
        <v>0.14778222661328064</v>
      </c>
      <c r="I43" s="2">
        <v>5</v>
      </c>
      <c r="J43" s="2">
        <v>5</v>
      </c>
      <c r="K43" s="2">
        <v>5</v>
      </c>
      <c r="L43" s="2">
        <v>0</v>
      </c>
      <c r="M43" s="2">
        <v>0</v>
      </c>
      <c r="N43" s="2">
        <v>0</v>
      </c>
      <c r="O43" s="2">
        <f t="shared" si="5"/>
        <v>15</v>
      </c>
      <c r="P43" s="2">
        <v>9</v>
      </c>
      <c r="Q43" s="2">
        <v>7</v>
      </c>
      <c r="R43" s="2">
        <v>7</v>
      </c>
      <c r="S43" s="2">
        <f t="shared" si="1"/>
        <v>23</v>
      </c>
      <c r="T43" s="2">
        <v>3</v>
      </c>
      <c r="U43" s="2">
        <v>2</v>
      </c>
      <c r="V43" s="2">
        <f t="shared" si="2"/>
        <v>5</v>
      </c>
      <c r="W43" s="2">
        <v>1</v>
      </c>
      <c r="X43" s="2">
        <v>2</v>
      </c>
      <c r="Y43" s="2">
        <v>3</v>
      </c>
      <c r="Z43" s="2">
        <f t="shared" si="3"/>
        <v>6</v>
      </c>
      <c r="AA43" s="4">
        <f t="shared" si="4"/>
        <v>49</v>
      </c>
      <c r="AB43" s="6">
        <v>0.75</v>
      </c>
      <c r="AC43" s="5">
        <v>3513</v>
      </c>
      <c r="AD43" s="5">
        <v>5684</v>
      </c>
      <c r="AE43" s="5">
        <v>5000</v>
      </c>
    </row>
    <row r="44" spans="2:31" ht="20.100000000000001" customHeight="1" x14ac:dyDescent="0.25">
      <c r="B44" s="16">
        <v>40</v>
      </c>
      <c r="C44" s="8" t="s">
        <v>20</v>
      </c>
      <c r="D44" s="8">
        <v>1</v>
      </c>
      <c r="E44" s="7" t="s">
        <v>21</v>
      </c>
      <c r="F44" s="5">
        <v>6000</v>
      </c>
      <c r="G44" s="5">
        <v>5000</v>
      </c>
      <c r="H44" s="20">
        <f>Tablica242[[#This Row],[Iznos potpore koji se traži od Središnjice MH]]/Tablica242[[#This Row],[Ukupna vrijednost programa]]</f>
        <v>0.83333333333333337</v>
      </c>
      <c r="I44" s="2">
        <v>5</v>
      </c>
      <c r="J44" s="2">
        <v>5</v>
      </c>
      <c r="K44" s="2">
        <v>5</v>
      </c>
      <c r="L44" s="2">
        <v>5</v>
      </c>
      <c r="M44" s="2">
        <v>2</v>
      </c>
      <c r="N44" s="2">
        <v>3</v>
      </c>
      <c r="O44" s="2">
        <f t="shared" si="5"/>
        <v>25</v>
      </c>
      <c r="P44" s="2">
        <v>9</v>
      </c>
      <c r="Q44" s="2">
        <v>9</v>
      </c>
      <c r="R44" s="2">
        <v>9</v>
      </c>
      <c r="S44" s="2">
        <f t="shared" si="1"/>
        <v>27</v>
      </c>
      <c r="T44" s="2">
        <v>3</v>
      </c>
      <c r="U44" s="2">
        <v>2</v>
      </c>
      <c r="V44" s="2">
        <f t="shared" si="2"/>
        <v>5</v>
      </c>
      <c r="W44" s="2">
        <v>2</v>
      </c>
      <c r="X44" s="2">
        <v>1</v>
      </c>
      <c r="Y44" s="2">
        <v>2</v>
      </c>
      <c r="Z44" s="2">
        <f t="shared" si="3"/>
        <v>5</v>
      </c>
      <c r="AA44" s="4">
        <f t="shared" si="4"/>
        <v>62</v>
      </c>
      <c r="AB44" s="6">
        <v>1</v>
      </c>
      <c r="AC44" s="5">
        <v>5000</v>
      </c>
      <c r="AD44" s="5">
        <v>5000</v>
      </c>
      <c r="AE44" s="5">
        <v>5000</v>
      </c>
    </row>
    <row r="45" spans="2:31" ht="20.100000000000001" hidden="1" customHeight="1" x14ac:dyDescent="0.25">
      <c r="B45" s="16">
        <v>41</v>
      </c>
      <c r="C45" s="24" t="s">
        <v>52</v>
      </c>
      <c r="D45" s="8">
        <v>1</v>
      </c>
      <c r="E45" s="7" t="s">
        <v>51</v>
      </c>
      <c r="F45" s="5">
        <v>32000</v>
      </c>
      <c r="G45" s="5">
        <v>7000</v>
      </c>
      <c r="H45" s="20">
        <f>Tablica242[[#This Row],[Iznos potpore koji se traži od Središnjice MH]]/Tablica242[[#This Row],[Ukupna vrijednost programa]]</f>
        <v>0.21875</v>
      </c>
      <c r="I45" s="2"/>
      <c r="J45" s="2"/>
      <c r="K45" s="2"/>
      <c r="L45" s="2"/>
      <c r="M45" s="2"/>
      <c r="N45" s="2"/>
      <c r="O45" s="2">
        <f>SUM(I45:N45)</f>
        <v>0</v>
      </c>
      <c r="P45" s="2"/>
      <c r="Q45" s="2"/>
      <c r="R45" s="2"/>
      <c r="S45" s="2">
        <f>SUM(P45:R45)</f>
        <v>0</v>
      </c>
      <c r="T45" s="2"/>
      <c r="U45" s="2"/>
      <c r="V45" s="2">
        <f>SUM(T45:U45)</f>
        <v>0</v>
      </c>
      <c r="W45" s="2"/>
      <c r="X45" s="2"/>
      <c r="Y45" s="2"/>
      <c r="Z45" s="2">
        <f>SUM(W45:Y45)</f>
        <v>0</v>
      </c>
      <c r="AA45" s="4">
        <f>SUM(Z45+V45+S45+O45)</f>
        <v>0</v>
      </c>
      <c r="AB45" s="6"/>
      <c r="AC45" s="5"/>
      <c r="AD45" s="5"/>
      <c r="AE45" s="5"/>
    </row>
    <row r="46" spans="2:31" ht="20.100000000000001" customHeight="1" x14ac:dyDescent="0.25">
      <c r="B46" s="11">
        <v>42</v>
      </c>
      <c r="C46" s="8" t="s">
        <v>58</v>
      </c>
      <c r="D46" s="8">
        <v>1</v>
      </c>
      <c r="E46" s="7" t="s">
        <v>59</v>
      </c>
      <c r="F46" s="5">
        <v>30500</v>
      </c>
      <c r="G46" s="5">
        <v>9000</v>
      </c>
      <c r="H46" s="20">
        <f>Tablica242[[#This Row],[Iznos potpore koji se traži od Središnjice MH]]/Tablica242[[#This Row],[Ukupna vrijednost programa]]</f>
        <v>0.29508196721311475</v>
      </c>
      <c r="I46" s="2">
        <v>5</v>
      </c>
      <c r="J46" s="2">
        <v>5</v>
      </c>
      <c r="K46" s="2">
        <v>5</v>
      </c>
      <c r="L46" s="2">
        <v>5</v>
      </c>
      <c r="M46" s="2">
        <v>3</v>
      </c>
      <c r="N46" s="2">
        <v>4</v>
      </c>
      <c r="O46" s="2">
        <f t="shared" si="5"/>
        <v>27</v>
      </c>
      <c r="P46" s="2">
        <v>9</v>
      </c>
      <c r="Q46" s="2">
        <v>9</v>
      </c>
      <c r="R46" s="2">
        <v>9</v>
      </c>
      <c r="S46" s="2">
        <f t="shared" si="1"/>
        <v>27</v>
      </c>
      <c r="T46" s="2">
        <v>3</v>
      </c>
      <c r="U46" s="2">
        <v>2</v>
      </c>
      <c r="V46" s="2">
        <f t="shared" si="2"/>
        <v>5</v>
      </c>
      <c r="W46" s="2">
        <v>2</v>
      </c>
      <c r="X46" s="2">
        <v>2</v>
      </c>
      <c r="Y46" s="2">
        <v>2</v>
      </c>
      <c r="Z46" s="2">
        <f t="shared" si="3"/>
        <v>6</v>
      </c>
      <c r="AA46" s="4">
        <f t="shared" si="4"/>
        <v>65</v>
      </c>
      <c r="AB46" s="6">
        <v>1</v>
      </c>
      <c r="AC46" s="5">
        <v>9000</v>
      </c>
      <c r="AD46" s="5">
        <v>5000</v>
      </c>
      <c r="AE46" s="5">
        <v>5000</v>
      </c>
    </row>
    <row r="47" spans="2:31" ht="20.100000000000001" customHeight="1" x14ac:dyDescent="0.25">
      <c r="B47" s="16">
        <v>43</v>
      </c>
      <c r="C47" s="8" t="s">
        <v>26</v>
      </c>
      <c r="D47" s="8">
        <v>1</v>
      </c>
      <c r="E47" s="7" t="s">
        <v>27</v>
      </c>
      <c r="F47" s="5">
        <v>164194</v>
      </c>
      <c r="G47" s="5">
        <v>82000</v>
      </c>
      <c r="H47" s="20">
        <f>Tablica242[[#This Row],[Iznos potpore koji se traži od Središnjice MH]]/Tablica242[[#This Row],[Ukupna vrijednost programa]]</f>
        <v>0.49940923541664128</v>
      </c>
      <c r="I47" s="2">
        <v>5</v>
      </c>
      <c r="J47" s="2">
        <v>5</v>
      </c>
      <c r="K47" s="2">
        <v>5</v>
      </c>
      <c r="L47" s="2">
        <v>5</v>
      </c>
      <c r="M47" s="2">
        <v>2</v>
      </c>
      <c r="N47" s="2">
        <v>5</v>
      </c>
      <c r="O47" s="2">
        <f t="shared" si="5"/>
        <v>27</v>
      </c>
      <c r="P47" s="2">
        <v>9</v>
      </c>
      <c r="Q47" s="2">
        <v>9</v>
      </c>
      <c r="R47" s="2">
        <v>9</v>
      </c>
      <c r="S47" s="2">
        <f t="shared" si="1"/>
        <v>27</v>
      </c>
      <c r="T47" s="2">
        <v>0</v>
      </c>
      <c r="U47" s="2">
        <v>0</v>
      </c>
      <c r="V47" s="2">
        <f t="shared" si="2"/>
        <v>0</v>
      </c>
      <c r="W47" s="2">
        <v>2</v>
      </c>
      <c r="X47" s="2">
        <v>2</v>
      </c>
      <c r="Y47" s="2">
        <v>3</v>
      </c>
      <c r="Z47" s="2">
        <f t="shared" si="3"/>
        <v>7</v>
      </c>
      <c r="AA47" s="4">
        <f t="shared" si="4"/>
        <v>61</v>
      </c>
      <c r="AB47" s="6">
        <v>1</v>
      </c>
      <c r="AC47" s="5">
        <v>82000</v>
      </c>
      <c r="AD47" s="5">
        <v>60000</v>
      </c>
      <c r="AE47" s="5">
        <v>40000</v>
      </c>
    </row>
    <row r="48" spans="2:31" ht="20.100000000000001" customHeight="1" x14ac:dyDescent="0.25">
      <c r="B48" s="11">
        <v>44</v>
      </c>
      <c r="C48" s="9" t="s">
        <v>75</v>
      </c>
      <c r="D48" s="30">
        <v>1</v>
      </c>
      <c r="E48" s="7" t="s">
        <v>74</v>
      </c>
      <c r="F48" s="5">
        <v>33000</v>
      </c>
      <c r="G48" s="5">
        <v>33000</v>
      </c>
      <c r="H48" s="20">
        <f>Tablica242[[#This Row],[Iznos potpore koji se traži od Središnjice MH]]/Tablica242[[#This Row],[Ukupna vrijednost programa]]</f>
        <v>1</v>
      </c>
      <c r="I48" s="2">
        <v>5</v>
      </c>
      <c r="J48" s="2">
        <v>5</v>
      </c>
      <c r="K48" s="2">
        <v>5</v>
      </c>
      <c r="L48" s="2">
        <v>5</v>
      </c>
      <c r="M48" s="2">
        <v>2</v>
      </c>
      <c r="N48" s="2">
        <v>3</v>
      </c>
      <c r="O48" s="2">
        <f t="shared" si="5"/>
        <v>25</v>
      </c>
      <c r="P48" s="2">
        <v>8</v>
      </c>
      <c r="Q48" s="2">
        <v>9</v>
      </c>
      <c r="R48" s="2">
        <v>9</v>
      </c>
      <c r="S48" s="2">
        <f t="shared" si="1"/>
        <v>26</v>
      </c>
      <c r="T48" s="2">
        <v>3</v>
      </c>
      <c r="U48" s="2">
        <v>3</v>
      </c>
      <c r="V48" s="2">
        <f t="shared" si="2"/>
        <v>6</v>
      </c>
      <c r="W48" s="2">
        <v>2</v>
      </c>
      <c r="X48" s="2">
        <v>2</v>
      </c>
      <c r="Y48" s="2">
        <v>2</v>
      </c>
      <c r="Z48" s="2">
        <f t="shared" si="3"/>
        <v>6</v>
      </c>
      <c r="AA48" s="4">
        <f t="shared" si="4"/>
        <v>63</v>
      </c>
      <c r="AB48" s="6">
        <v>1</v>
      </c>
      <c r="AC48" s="5">
        <v>33000</v>
      </c>
      <c r="AD48" s="5">
        <v>5000</v>
      </c>
      <c r="AE48" s="5">
        <v>5000</v>
      </c>
    </row>
    <row r="49" spans="2:31" ht="20.100000000000001" hidden="1" customHeight="1" x14ac:dyDescent="0.25">
      <c r="B49" s="16">
        <v>45</v>
      </c>
      <c r="C49" s="41" t="s">
        <v>22</v>
      </c>
      <c r="D49" s="8">
        <v>1</v>
      </c>
      <c r="E49" s="7" t="s">
        <v>23</v>
      </c>
      <c r="F49" s="5">
        <v>10000</v>
      </c>
      <c r="G49" s="5">
        <v>5000</v>
      </c>
      <c r="H49" s="20">
        <f>Tablica242[[#This Row],[Iznos potpore koji se traži od Središnjice MH]]/Tablica242[[#This Row],[Ukupna vrijednost programa]]</f>
        <v>0.5</v>
      </c>
      <c r="I49" s="2"/>
      <c r="J49" s="2"/>
      <c r="K49" s="2"/>
      <c r="L49" s="2"/>
      <c r="M49" s="2"/>
      <c r="N49" s="2"/>
      <c r="O49" s="2">
        <f>SUM(I49:N49)</f>
        <v>0</v>
      </c>
      <c r="P49" s="2"/>
      <c r="Q49" s="2"/>
      <c r="R49" s="2"/>
      <c r="S49" s="2">
        <f>SUM(P49:R49)</f>
        <v>0</v>
      </c>
      <c r="T49" s="2"/>
      <c r="U49" s="2"/>
      <c r="V49" s="2">
        <f>SUM(T49:U49)</f>
        <v>0</v>
      </c>
      <c r="W49" s="2"/>
      <c r="X49" s="2"/>
      <c r="Y49" s="2"/>
      <c r="Z49" s="2">
        <f>SUM(W49:Y49)</f>
        <v>0</v>
      </c>
      <c r="AA49" s="4">
        <f>SUM(Z49+V49+S49+O49)</f>
        <v>0</v>
      </c>
      <c r="AB49" s="6"/>
      <c r="AC49" s="5"/>
      <c r="AD49" s="5"/>
      <c r="AE49" s="5"/>
    </row>
    <row r="50" spans="2:31" ht="20.100000000000001" customHeight="1" x14ac:dyDescent="0.25">
      <c r="B50" s="16">
        <v>46</v>
      </c>
      <c r="C50" s="8" t="s">
        <v>48</v>
      </c>
      <c r="D50" s="8">
        <v>1</v>
      </c>
      <c r="E50" s="65" t="s">
        <v>127</v>
      </c>
      <c r="F50" s="5">
        <v>130000</v>
      </c>
      <c r="G50" s="5">
        <v>45000</v>
      </c>
      <c r="H50" s="20">
        <f>Tablica242[[#This Row],[Iznos potpore koji se traži od Središnjice MH]]/Tablica242[[#This Row],[Ukupna vrijednost programa]]</f>
        <v>0.34615384615384615</v>
      </c>
      <c r="I50" s="2">
        <v>5</v>
      </c>
      <c r="J50" s="3">
        <v>5</v>
      </c>
      <c r="K50" s="2">
        <v>5</v>
      </c>
      <c r="L50" s="2">
        <v>5</v>
      </c>
      <c r="M50" s="2">
        <v>2</v>
      </c>
      <c r="N50" s="2">
        <v>5</v>
      </c>
      <c r="O50" s="2">
        <f>SUM(I50:N50)</f>
        <v>27</v>
      </c>
      <c r="P50" s="2">
        <v>9</v>
      </c>
      <c r="Q50" s="2">
        <v>9</v>
      </c>
      <c r="R50" s="2">
        <v>9</v>
      </c>
      <c r="S50" s="2">
        <f>SUM(P50:R50)</f>
        <v>27</v>
      </c>
      <c r="T50" s="2">
        <v>3</v>
      </c>
      <c r="U50" s="2">
        <v>2</v>
      </c>
      <c r="V50" s="2">
        <f>SUM(T50:U50)</f>
        <v>5</v>
      </c>
      <c r="W50" s="2">
        <v>2</v>
      </c>
      <c r="X50" s="2">
        <v>2</v>
      </c>
      <c r="Y50" s="2">
        <v>2</v>
      </c>
      <c r="Z50" s="2">
        <f>SUM(W50:Y50)</f>
        <v>6</v>
      </c>
      <c r="AA50" s="4">
        <f>SUM(Z50+V50+S50+O50)</f>
        <v>65</v>
      </c>
      <c r="AB50" s="6">
        <v>1</v>
      </c>
      <c r="AC50" s="5">
        <v>45000</v>
      </c>
      <c r="AD50" s="5">
        <v>30000</v>
      </c>
      <c r="AE50" s="5">
        <v>25000</v>
      </c>
    </row>
    <row r="51" spans="2:31" ht="20.100000000000001" customHeight="1" x14ac:dyDescent="0.25">
      <c r="B51" s="11">
        <v>47</v>
      </c>
      <c r="C51" s="8" t="s">
        <v>28</v>
      </c>
      <c r="D51" s="8">
        <v>1</v>
      </c>
      <c r="E51" s="7" t="s">
        <v>65</v>
      </c>
      <c r="F51" s="5">
        <v>60000</v>
      </c>
      <c r="G51" s="5">
        <v>31000</v>
      </c>
      <c r="H51" s="20">
        <f>Tablica242[[#This Row],[Iznos potpore koji se traži od Središnjice MH]]/Tablica242[[#This Row],[Ukupna vrijednost programa]]</f>
        <v>0.51666666666666672</v>
      </c>
      <c r="I51" s="2">
        <v>5</v>
      </c>
      <c r="J51" s="2">
        <v>5</v>
      </c>
      <c r="K51" s="2">
        <v>5</v>
      </c>
      <c r="L51" s="2">
        <v>5</v>
      </c>
      <c r="M51" s="2">
        <v>3</v>
      </c>
      <c r="N51" s="2">
        <v>4</v>
      </c>
      <c r="O51" s="2">
        <f t="shared" ref="O51:O52" si="6">SUM(I51:N51)</f>
        <v>27</v>
      </c>
      <c r="P51" s="2">
        <v>8</v>
      </c>
      <c r="Q51" s="2">
        <v>9</v>
      </c>
      <c r="R51" s="2">
        <v>8</v>
      </c>
      <c r="S51" s="2">
        <f t="shared" ref="S51:S52" si="7">SUM(P51:R51)</f>
        <v>25</v>
      </c>
      <c r="T51" s="2">
        <v>2</v>
      </c>
      <c r="U51" s="2">
        <v>3</v>
      </c>
      <c r="V51" s="2">
        <f t="shared" ref="V51:V52" si="8">SUM(T51:U51)</f>
        <v>5</v>
      </c>
      <c r="W51" s="2">
        <v>2</v>
      </c>
      <c r="X51" s="2">
        <v>2</v>
      </c>
      <c r="Y51" s="2">
        <v>2</v>
      </c>
      <c r="Z51" s="2">
        <f t="shared" ref="Z51:Z52" si="9">SUM(W51:Y51)</f>
        <v>6</v>
      </c>
      <c r="AA51" s="4">
        <f t="shared" ref="AA51:AA52" si="10">SUM(Z51+V51+S51+O51)</f>
        <v>63</v>
      </c>
      <c r="AB51" s="6">
        <v>1</v>
      </c>
      <c r="AC51" s="5">
        <v>31000</v>
      </c>
      <c r="AD51" s="5">
        <v>15000</v>
      </c>
      <c r="AE51" s="5">
        <v>10000</v>
      </c>
    </row>
    <row r="52" spans="2:31" ht="33.75" customHeight="1" thickBot="1" x14ac:dyDescent="0.3">
      <c r="B52" s="38">
        <v>48</v>
      </c>
      <c r="C52" s="31" t="s">
        <v>54</v>
      </c>
      <c r="D52" s="31">
        <v>1</v>
      </c>
      <c r="E52" s="32" t="s">
        <v>69</v>
      </c>
      <c r="F52" s="33">
        <v>6000</v>
      </c>
      <c r="G52" s="33">
        <v>5000</v>
      </c>
      <c r="H52" s="50">
        <f>Tablica242[[#This Row],[Iznos potpore koji se traži od Središnjice MH]]/Tablica242[[#This Row],[Ukupna vrijednost programa]]</f>
        <v>0.83333333333333337</v>
      </c>
      <c r="I52" s="35">
        <v>5</v>
      </c>
      <c r="J52" s="35">
        <v>5</v>
      </c>
      <c r="K52" s="35">
        <v>5</v>
      </c>
      <c r="L52" s="35">
        <v>1</v>
      </c>
      <c r="M52" s="35">
        <v>2</v>
      </c>
      <c r="N52" s="35">
        <v>1</v>
      </c>
      <c r="O52" s="35">
        <f t="shared" si="6"/>
        <v>19</v>
      </c>
      <c r="P52" s="35">
        <v>8</v>
      </c>
      <c r="Q52" s="35">
        <v>7</v>
      </c>
      <c r="R52" s="35">
        <v>5</v>
      </c>
      <c r="S52" s="35">
        <f t="shared" si="7"/>
        <v>20</v>
      </c>
      <c r="T52" s="35">
        <v>2</v>
      </c>
      <c r="U52" s="35">
        <v>1</v>
      </c>
      <c r="V52" s="35">
        <f t="shared" si="8"/>
        <v>3</v>
      </c>
      <c r="W52" s="35">
        <v>0</v>
      </c>
      <c r="X52" s="35">
        <v>2</v>
      </c>
      <c r="Y52" s="35">
        <v>2</v>
      </c>
      <c r="Z52" s="35">
        <f t="shared" si="9"/>
        <v>4</v>
      </c>
      <c r="AA52" s="36">
        <f t="shared" si="10"/>
        <v>46</v>
      </c>
      <c r="AB52" s="37">
        <v>0.75</v>
      </c>
      <c r="AC52" s="33">
        <v>3750</v>
      </c>
      <c r="AD52" s="33">
        <v>2000</v>
      </c>
      <c r="AE52" s="33">
        <v>2000</v>
      </c>
    </row>
    <row r="53" spans="2:31" ht="8.1" customHeight="1" thickTop="1" x14ac:dyDescent="0.25"/>
    <row r="54" spans="2:31" ht="15.75" x14ac:dyDescent="0.25">
      <c r="C54" s="42"/>
      <c r="F54" s="46">
        <f>SUM(Tablica242[Ukupna vrijednost programa])</f>
        <v>4205284.9399999995</v>
      </c>
      <c r="G54" s="47">
        <f>SUM(Tablica242[Iznos potpore koji se traži od Središnjice MH])</f>
        <v>1659026.38</v>
      </c>
      <c r="H54" s="49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7">
        <f>SUM(Tablica242[KONAČNI IZNOS])</f>
        <v>469000</v>
      </c>
    </row>
    <row r="55" spans="2:31" ht="15.75" hidden="1" x14ac:dyDescent="0.25">
      <c r="AD55" s="15">
        <v>442000</v>
      </c>
      <c r="AE55" s="40">
        <v>442000</v>
      </c>
    </row>
    <row r="56" spans="2:31" x14ac:dyDescent="0.25">
      <c r="C56" s="42"/>
    </row>
    <row r="57" spans="2:31" x14ac:dyDescent="0.25">
      <c r="C57" s="39"/>
    </row>
    <row r="58" spans="2:31" x14ac:dyDescent="0.25">
      <c r="C58" s="42" t="s">
        <v>115</v>
      </c>
    </row>
    <row r="61" spans="2:31" x14ac:dyDescent="0.25">
      <c r="F61" s="14"/>
    </row>
  </sheetData>
  <mergeCells count="1">
    <mergeCell ref="C2:AE2"/>
  </mergeCells>
  <pageMargins left="0.11811023622047245" right="0.11811023622047245" top="0.74803149606299213" bottom="0.74803149606299213" header="0.31496062992125984" footer="0.31496062992125984"/>
  <pageSetup paperSize="9" scale="62" fitToHeight="0" orientation="landscape" r:id="rId1"/>
  <rowBreaks count="1" manualBreakCount="1">
    <brk id="32" max="30" man="1"/>
  </rowBreaks>
  <ignoredErrors>
    <ignoredError sqref="F16:F19 F34:F37 G16:G19 G34:G37" formulaRange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Analiza i dodijeljena sredstva</vt:lpstr>
      <vt:lpstr>'Analiza i dodijeljena sredstva'!Ispis_naslova</vt:lpstr>
      <vt:lpstr>'Analiza i dodijeljena sredstva'!Podrucje_ispisa</vt:lpstr>
    </vt:vector>
  </TitlesOfParts>
  <Company>Matica hrvatska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Hitrec</dc:creator>
  <cp:lastModifiedBy>Marijo Dominiković</cp:lastModifiedBy>
  <cp:lastPrinted>2022-09-29T16:17:27Z</cp:lastPrinted>
  <dcterms:created xsi:type="dcterms:W3CDTF">2022-08-24T12:57:19Z</dcterms:created>
  <dcterms:modified xsi:type="dcterms:W3CDTF">2022-09-30T08:48:24Z</dcterms:modified>
</cp:coreProperties>
</file>